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А12">'Лист1'!#REF!</definedName>
    <definedName name="А4">'Лист1'!#REF!</definedName>
  </definedNames>
  <calcPr fullCalcOnLoad="1"/>
</workbook>
</file>

<file path=xl/sharedStrings.xml><?xml version="1.0" encoding="utf-8"?>
<sst xmlns="http://schemas.openxmlformats.org/spreadsheetml/2006/main" count="26" uniqueCount="25">
  <si>
    <t>Наименование показателей</t>
  </si>
  <si>
    <t>ИТОГО:</t>
  </si>
  <si>
    <t>стоимость мун.услуги</t>
  </si>
  <si>
    <t>общехозяйственные расходы</t>
  </si>
  <si>
    <t>Целевые расходы</t>
  </si>
  <si>
    <t>Экономист                                  И.В.Меладзе</t>
  </si>
  <si>
    <t>МОУ КСШ №1</t>
  </si>
  <si>
    <t>МОУ КСШ №2</t>
  </si>
  <si>
    <t>МОУ ВСОШ</t>
  </si>
  <si>
    <t>МОУ БСОШ</t>
  </si>
  <si>
    <t>МОУ НСОШ</t>
  </si>
  <si>
    <t>МОУ ГСОШ</t>
  </si>
  <si>
    <t>МОУ ВПСОШ</t>
  </si>
  <si>
    <t>МОУ ССОШ</t>
  </si>
  <si>
    <t>МОУ Михайловская ООШ</t>
  </si>
  <si>
    <t>МОУ НЖООШ</t>
  </si>
  <si>
    <t>МОУ КВСОШ</t>
  </si>
  <si>
    <t>зем.налог</t>
  </si>
  <si>
    <t>Организация и обеспечение отдыха и оздоровления детей</t>
  </si>
  <si>
    <t>Стоимость муниципального задания для МОУ на 2011 год.</t>
  </si>
  <si>
    <t>Комплектование книжных фондов библиотек МОУ учебниками и учебными пособиями по курсу "Основы православной культуры"</t>
  </si>
  <si>
    <t>Организация и проведение комплекса мероприятий, направленных на поддержание и улучшение системы обеспечения пожарной безопасности МОУ</t>
  </si>
  <si>
    <t>Закупка компьютерного оборудования и программного обеспечения для МОУ</t>
  </si>
  <si>
    <t>Оплата услуг доступа к сети интернет МОУ</t>
  </si>
  <si>
    <t>Приложение №3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</si>
</sst>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O4" sqref="O4"/>
    </sheetView>
  </sheetViews>
  <sheetFormatPr defaultColWidth="9.00390625" defaultRowHeight="12.75"/>
  <cols>
    <col min="1" max="1" width="25.375" style="0" customWidth="1"/>
    <col min="2" max="2" width="9.75390625" style="0" customWidth="1"/>
    <col min="3" max="3" width="10.00390625" style="0" customWidth="1"/>
    <col min="6" max="6" width="8.625" style="0" customWidth="1"/>
  </cols>
  <sheetData>
    <row r="1" spans="11:13" ht="12.75">
      <c r="K1" s="10" t="s">
        <v>24</v>
      </c>
      <c r="L1" s="10"/>
      <c r="M1" s="10"/>
    </row>
    <row r="2" ht="12.75">
      <c r="E2" t="s">
        <v>19</v>
      </c>
    </row>
    <row r="4" spans="1:13" ht="48">
      <c r="A4" s="1" t="s">
        <v>0</v>
      </c>
      <c r="B4" s="1" t="s">
        <v>6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1</v>
      </c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2.75">
      <c r="A6" s="6" t="s">
        <v>2</v>
      </c>
      <c r="B6" s="1">
        <f>2221.9+129.4+11010.7+73.2+3809.9+7.3+50</f>
        <v>17302.4</v>
      </c>
      <c r="C6" s="1">
        <f>2325.4+168.2+14305.2+100.8+4949.9+8.1+125</f>
        <v>21982.6</v>
      </c>
      <c r="D6" s="1">
        <f>530.8+2949+15.6+1008.6</f>
        <v>4504</v>
      </c>
      <c r="E6" s="1">
        <f>614.6+4041.8+31.2+1382.3</f>
        <v>6069.900000000001</v>
      </c>
      <c r="F6" s="1">
        <f>1965.2+11390.2+80.4+3895.4+6.5+120</f>
        <v>17457.7</v>
      </c>
      <c r="G6" s="1">
        <f>936.1+5417.5+36+1852.8</f>
        <v>8242.4</v>
      </c>
      <c r="H6" s="1">
        <f>712.7+5360.2+32.4+1833.2</f>
        <v>7938.499999999999</v>
      </c>
      <c r="I6" s="1">
        <f>439.5+2982.8+20.4+1020.1+0.8+35</f>
        <v>4498.6</v>
      </c>
      <c r="J6" s="1">
        <f>410.3+2855.6+15.6+976.6</f>
        <v>4258.1</v>
      </c>
      <c r="K6" s="1">
        <f>378.2+2255.8+13.2+771.5+0.4</f>
        <v>3419.1</v>
      </c>
      <c r="L6" s="1">
        <f>13.7+1694.9+12+579.7+0.4+50</f>
        <v>2350.7000000000003</v>
      </c>
      <c r="M6" s="1">
        <f>SUM(B6:L6)</f>
        <v>98024.00000000001</v>
      </c>
    </row>
    <row r="7" spans="1:13" ht="12.75">
      <c r="A7" s="6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6" t="s">
        <v>3</v>
      </c>
      <c r="B8" s="1">
        <f>3295.7+26.9+14+57.5+4614.7+280</f>
        <v>8288.8</v>
      </c>
      <c r="C8" s="1">
        <f>2384.2+36.9+14+42.5+5390.8+250.6</f>
        <v>8119</v>
      </c>
      <c r="D8" s="1">
        <f>583.8+19</f>
        <v>602.8</v>
      </c>
      <c r="E8" s="1">
        <f>1015.9+19</f>
        <v>1034.9</v>
      </c>
      <c r="F8" s="1">
        <f>2630.4+30.9+11+1146.5+250</f>
        <v>4068.8</v>
      </c>
      <c r="G8" s="1">
        <f>3559.5+27</f>
        <v>3586.5</v>
      </c>
      <c r="H8" s="1">
        <f>1736.4+12</f>
        <v>1748.4</v>
      </c>
      <c r="I8" s="1">
        <f>1147.4+19+5+200+30.2</f>
        <v>1401.6000000000001</v>
      </c>
      <c r="J8" s="1">
        <f>604.1+23</f>
        <v>627.1</v>
      </c>
      <c r="K8" s="1">
        <f>659.3+19+5+2.2</f>
        <v>685.5</v>
      </c>
      <c r="L8" s="1">
        <f>56+8.1+5+484.3+50</f>
        <v>603.4</v>
      </c>
      <c r="M8" s="1">
        <f>SUM(B8:L8)</f>
        <v>30766.8</v>
      </c>
    </row>
    <row r="9" spans="1:13" ht="12.75">
      <c r="A9" s="6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2.75">
      <c r="A10" s="6" t="s">
        <v>4</v>
      </c>
      <c r="B10" s="1">
        <f>SUM(B11:B16)</f>
        <v>1314.5</v>
      </c>
      <c r="C10" s="1">
        <f aca="true" t="shared" si="0" ref="C10:L10">SUM(C11:C16)</f>
        <v>1794.3</v>
      </c>
      <c r="D10" s="1">
        <f t="shared" si="0"/>
        <v>675.4</v>
      </c>
      <c r="E10" s="1">
        <f t="shared" si="0"/>
        <v>704.8</v>
      </c>
      <c r="F10" s="1">
        <f t="shared" si="0"/>
        <v>721.3</v>
      </c>
      <c r="G10" s="1">
        <f t="shared" si="0"/>
        <v>1536.6000000000001</v>
      </c>
      <c r="H10" s="1">
        <f t="shared" si="0"/>
        <v>501.2</v>
      </c>
      <c r="I10" s="1">
        <f t="shared" si="0"/>
        <v>589.6</v>
      </c>
      <c r="J10" s="1">
        <f t="shared" si="0"/>
        <v>330.2</v>
      </c>
      <c r="K10" s="1">
        <f t="shared" si="0"/>
        <v>274.9</v>
      </c>
      <c r="L10" s="1">
        <f t="shared" si="0"/>
        <v>69.1</v>
      </c>
      <c r="M10" s="1">
        <f>SUM(B10:K10)</f>
        <v>8442.800000000001</v>
      </c>
    </row>
    <row r="11" spans="1:15" ht="12.75">
      <c r="A11" s="6" t="s">
        <v>17</v>
      </c>
      <c r="B11" s="1">
        <v>149.4</v>
      </c>
      <c r="C11" s="1">
        <v>253</v>
      </c>
      <c r="D11" s="1">
        <v>4</v>
      </c>
      <c r="E11" s="1">
        <v>3.1</v>
      </c>
      <c r="F11" s="1">
        <v>19.6</v>
      </c>
      <c r="G11" s="1">
        <v>15.1</v>
      </c>
      <c r="H11" s="1">
        <v>19.3</v>
      </c>
      <c r="I11" s="1">
        <v>7.5</v>
      </c>
      <c r="J11" s="1">
        <v>18.7</v>
      </c>
      <c r="K11" s="1">
        <v>6</v>
      </c>
      <c r="L11" s="1"/>
      <c r="M11" s="1">
        <f>SUM(B11:K11)</f>
        <v>495.70000000000005</v>
      </c>
      <c r="N11" s="8"/>
      <c r="O11" s="9"/>
    </row>
    <row r="12" spans="1:13" ht="26.25" customHeight="1">
      <c r="A12" s="5" t="s">
        <v>18</v>
      </c>
      <c r="B12" s="3">
        <v>598.3</v>
      </c>
      <c r="C12" s="1">
        <v>561.1</v>
      </c>
      <c r="D12" s="1">
        <v>156.9</v>
      </c>
      <c r="E12" s="1">
        <v>113.6</v>
      </c>
      <c r="F12" s="1">
        <v>266.7</v>
      </c>
      <c r="G12" s="1">
        <v>248.8</v>
      </c>
      <c r="H12" s="1">
        <v>104.8</v>
      </c>
      <c r="I12" s="1">
        <v>100.3</v>
      </c>
      <c r="J12" s="1"/>
      <c r="K12" s="1">
        <v>104</v>
      </c>
      <c r="L12" s="1"/>
      <c r="M12" s="1">
        <f>SUM(B12:K12)</f>
        <v>2254.5000000000005</v>
      </c>
    </row>
    <row r="13" spans="1:13" ht="63" customHeight="1">
      <c r="A13" s="7" t="s">
        <v>20</v>
      </c>
      <c r="B13" s="3">
        <v>63</v>
      </c>
      <c r="C13" s="1">
        <v>27.9</v>
      </c>
      <c r="D13" s="1">
        <v>15.4</v>
      </c>
      <c r="E13" s="1">
        <v>19.3</v>
      </c>
      <c r="F13" s="1">
        <v>36.9</v>
      </c>
      <c r="G13" s="1">
        <v>12.5</v>
      </c>
      <c r="H13" s="1">
        <v>16</v>
      </c>
      <c r="I13" s="1">
        <v>6.3</v>
      </c>
      <c r="J13" s="1">
        <v>19.3</v>
      </c>
      <c r="K13" s="1">
        <v>11.2</v>
      </c>
      <c r="L13" s="1"/>
      <c r="M13" s="1">
        <f>SUM(B13:K13)</f>
        <v>227.8</v>
      </c>
    </row>
    <row r="14" spans="1:13" ht="75" customHeight="1">
      <c r="A14" s="7" t="s">
        <v>21</v>
      </c>
      <c r="B14" s="3">
        <v>145.8</v>
      </c>
      <c r="C14" s="1">
        <v>157.6</v>
      </c>
      <c r="D14" s="1">
        <v>36.2</v>
      </c>
      <c r="E14" s="1">
        <v>27.1</v>
      </c>
      <c r="F14" s="1">
        <v>190.6</v>
      </c>
      <c r="G14" s="1">
        <v>114.6</v>
      </c>
      <c r="H14" s="1">
        <v>69.3</v>
      </c>
      <c r="I14" s="1">
        <v>65</v>
      </c>
      <c r="J14" s="1">
        <v>39.3</v>
      </c>
      <c r="K14" s="1">
        <v>58.3</v>
      </c>
      <c r="L14" s="1"/>
      <c r="M14" s="1">
        <f>SUM(B14:K14)</f>
        <v>903.7999999999998</v>
      </c>
    </row>
    <row r="15" spans="1:13" ht="49.5" customHeight="1">
      <c r="A15" s="7" t="s">
        <v>22</v>
      </c>
      <c r="B15" s="3">
        <v>315.1</v>
      </c>
      <c r="C15" s="1">
        <v>708.9</v>
      </c>
      <c r="D15" s="1">
        <v>420</v>
      </c>
      <c r="E15" s="1">
        <v>498.8</v>
      </c>
      <c r="F15" s="1">
        <v>78.8</v>
      </c>
      <c r="G15" s="1">
        <v>1102.7</v>
      </c>
      <c r="H15" s="1">
        <v>183.8</v>
      </c>
      <c r="I15" s="1">
        <v>367.6</v>
      </c>
      <c r="J15" s="1">
        <v>210</v>
      </c>
      <c r="K15" s="1">
        <v>52.5</v>
      </c>
      <c r="L15" s="1">
        <v>26.3</v>
      </c>
      <c r="M15" s="1">
        <f>SUM(B15:L15)</f>
        <v>3964.5000000000005</v>
      </c>
    </row>
    <row r="16" spans="1:13" ht="26.25" customHeight="1">
      <c r="A16" s="7" t="s">
        <v>23</v>
      </c>
      <c r="B16" s="3">
        <v>42.9</v>
      </c>
      <c r="C16" s="1">
        <v>85.8</v>
      </c>
      <c r="D16" s="1">
        <v>42.9</v>
      </c>
      <c r="E16" s="1">
        <v>42.9</v>
      </c>
      <c r="F16" s="1">
        <v>128.7</v>
      </c>
      <c r="G16" s="1">
        <v>42.9</v>
      </c>
      <c r="H16" s="1">
        <v>108</v>
      </c>
      <c r="I16" s="1">
        <v>42.9</v>
      </c>
      <c r="J16" s="1">
        <v>42.9</v>
      </c>
      <c r="K16" s="1">
        <v>42.9</v>
      </c>
      <c r="L16" s="1">
        <v>42.8</v>
      </c>
      <c r="M16" s="1">
        <f>SUM(B16:L16)</f>
        <v>665.5999999999999</v>
      </c>
    </row>
    <row r="17" spans="1:13" ht="12.75">
      <c r="A17" s="4" t="s">
        <v>1</v>
      </c>
      <c r="B17" s="1">
        <f>SUM(B5:B10)</f>
        <v>26905.7</v>
      </c>
      <c r="C17" s="1">
        <f aca="true" t="shared" si="1" ref="C17:M17">SUM(C5:C10)</f>
        <v>31895.899999999998</v>
      </c>
      <c r="D17" s="1">
        <f t="shared" si="1"/>
        <v>5782.2</v>
      </c>
      <c r="E17" s="1">
        <f t="shared" si="1"/>
        <v>7809.600000000001</v>
      </c>
      <c r="F17" s="1">
        <f t="shared" si="1"/>
        <v>22247.8</v>
      </c>
      <c r="G17" s="1">
        <f t="shared" si="1"/>
        <v>13365.5</v>
      </c>
      <c r="H17" s="1">
        <f t="shared" si="1"/>
        <v>10188.1</v>
      </c>
      <c r="I17" s="1">
        <f t="shared" si="1"/>
        <v>6489.800000000001</v>
      </c>
      <c r="J17" s="1">
        <f t="shared" si="1"/>
        <v>5215.400000000001</v>
      </c>
      <c r="K17" s="1">
        <f t="shared" si="1"/>
        <v>4379.5</v>
      </c>
      <c r="L17" s="1">
        <f t="shared" si="1"/>
        <v>3023.2000000000003</v>
      </c>
      <c r="M17" s="1">
        <f t="shared" si="1"/>
        <v>137233.6</v>
      </c>
    </row>
    <row r="18" spans="1:1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1" ht="12.75">
      <c r="E21" t="s">
        <v>5</v>
      </c>
    </row>
  </sheetData>
  <mergeCells count="1">
    <mergeCell ref="K1:M1"/>
  </mergeCells>
  <printOptions/>
  <pageMargins left="0.59" right="0.2" top="1" bottom="0.55" header="0.4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Ветрова</dc:creator>
  <cp:keywords/>
  <dc:description/>
  <cp:lastModifiedBy>Юля</cp:lastModifiedBy>
  <cp:lastPrinted>2011-07-11T06:25:31Z</cp:lastPrinted>
  <dcterms:created xsi:type="dcterms:W3CDTF">2010-01-11T08:21:46Z</dcterms:created>
  <dcterms:modified xsi:type="dcterms:W3CDTF">2011-08-04T11:17:48Z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