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Расчет стоим.1-й услуги" sheetId="1" r:id="rId1"/>
    <sheet name="Стоимость 1-й услуги" sheetId="2" r:id="rId2"/>
  </sheets>
  <definedNames>
    <definedName name="_xlnm.Print_Area" localSheetId="0">'Расчет стоим.1-й услуги'!$A$1:$AK$209</definedName>
  </definedNames>
  <calcPr fullCalcOnLoad="1"/>
</workbook>
</file>

<file path=xl/sharedStrings.xml><?xml version="1.0" encoding="utf-8"?>
<sst xmlns="http://schemas.openxmlformats.org/spreadsheetml/2006/main" count="2618" uniqueCount="209">
  <si>
    <t>Приложение № 12
к Порядку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</si>
  <si>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Константиновского района</t>
  </si>
  <si>
    <t xml:space="preserve">на очередной финансовый  2017 год </t>
  </si>
  <si>
    <t>№ п/п</t>
  </si>
  <si>
    <t>Наименование услуг (работ), оказываемых (выполняемых) муниципальными учреждениями в соответствии с ведомственым перечнем</t>
  </si>
  <si>
    <r>
      <t xml:space="preserve">Базовый норматив затрат, руб. </t>
    </r>
    <r>
      <rPr>
        <b/>
        <sz val="14"/>
        <rFont val="Times New Roman"/>
        <family val="1"/>
      </rPr>
      <t>(гр.4+гр.8)</t>
    </r>
  </si>
  <si>
    <t>в том числе:</t>
  </si>
  <si>
    <t>Отраслевой корректирующий коэффициент</t>
  </si>
  <si>
    <t>Территориальный корректирующий коэффициент (гр.5/гр.3*гр.19+(1-гр.5/гр.3)*гр.20)</t>
  </si>
  <si>
    <t>Нормативные затраты на оказание муниципальной услуги, руб. (гр.3*гр.17*гр.18)</t>
  </si>
  <si>
    <t>Объем муниципальной услуги, установленный муниципальным заданием, ед.</t>
  </si>
  <si>
    <t>Сумма затрат на оказание муниципальных услуг, руб. (гр.21*гр.23)</t>
  </si>
  <si>
    <t>Затраты на выполнение работ, руб.</t>
  </si>
  <si>
    <t>Размер платы (тариф, цена) за оказание муниципальной услуги в случае осуществления платной деятельности в рамках муниципального задания, руб.</t>
  </si>
  <si>
    <t>Объем доходов от платной деятельности на оказание муниципальной услуги в рамках муниципального задания, руб. (гр.23*гр.26)</t>
  </si>
  <si>
    <t xml:space="preserve">Объем доходов от платной деятельности на выполнение работы в рамках муниципального задания, руб. </t>
  </si>
  <si>
    <t>Затраты на уплату налогов, в качестве объекта налогообложения по которым признается имущество учреждения, руб.</t>
  </si>
  <si>
    <t>Затраты на содержание имущества учреждения, не используемого для оказания муниципальных услуг, руб.</t>
  </si>
  <si>
    <t>Объем финансового обеспечения выполнения муниципального задания (без учета коэффициента выравнивания), рублей (гр.24+гр.25-гр.27-гр.28+гр.29+гр.30), руб.</t>
  </si>
  <si>
    <t>Коэффициент выравнивания</t>
  </si>
  <si>
    <t>Объем финансового обеспечения выполнения муниципального задания, заявляемый в проект бюджета, руб., (округл(гр.31*гр.32)/1000;1)*1000)</t>
  </si>
  <si>
    <t>базовый норматив затрат, непосредственно связанных с оказанием муниципальной услуги, руб. (гр.5+гр.6+гр.7)</t>
  </si>
  <si>
    <t>базовый норматив на общехозяйственные нужды на оказание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</si>
  <si>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муниципальной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</si>
  <si>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муниципальной услуги, руб.</t>
  </si>
  <si>
    <t>иные затраты, непосредственно связанные с оказанием муниципальной услуги, руб.</t>
  </si>
  <si>
    <t>затраты на коммунальные услуги, руб.</t>
  </si>
  <si>
    <t>затраты на содержание объектов недвижимого имущества, руб.</t>
  </si>
  <si>
    <t>затраты на содержание объектов особо ценного движимого имущества, руб.</t>
  </si>
  <si>
    <t>затраты на приобретение услуг связи, руб.</t>
  </si>
  <si>
    <t>затраты на приобретение транспортных услуг, руб.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</si>
  <si>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</si>
  <si>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муниципальной услуги, руб.
</t>
  </si>
  <si>
    <t>затраты на прочие общехозяйственные нужды, руб.</t>
  </si>
  <si>
    <t>территориальный корректирующий коэффициент на оплату труда с начислениями на выплаты по оплате труда</t>
  </si>
  <si>
    <t>территориальный корректирующий коэффициент на коммунальные услуги и на содержание недвижимого имущества</t>
  </si>
  <si>
    <t>единица измерения</t>
  </si>
  <si>
    <t>объем показателя</t>
  </si>
  <si>
    <t>МБДОУ №1 "Аленушка"</t>
  </si>
  <si>
    <t>Услуга 1 
Реализация основных общеобразовательных программ дошкольного образования</t>
  </si>
  <si>
    <t>54945,00</t>
  </si>
  <si>
    <t>48528,00</t>
  </si>
  <si>
    <t>48390,50</t>
  </si>
  <si>
    <t>137,50</t>
  </si>
  <si>
    <t>6417,00</t>
  </si>
  <si>
    <t>3759,50</t>
  </si>
  <si>
    <t>416,00</t>
  </si>
  <si>
    <t>125,00</t>
  </si>
  <si>
    <t>1878,00</t>
  </si>
  <si>
    <t>238,50</t>
  </si>
  <si>
    <t>1</t>
  </si>
  <si>
    <t>чел.</t>
  </si>
  <si>
    <t>Х</t>
  </si>
  <si>
    <t>Услуга 2 
Присмотр и уход</t>
  </si>
  <si>
    <t>241,56</t>
  </si>
  <si>
    <t>157,45</t>
  </si>
  <si>
    <t>25,85</t>
  </si>
  <si>
    <t>128,82</t>
  </si>
  <si>
    <t>2,78</t>
  </si>
  <si>
    <t>84,11</t>
  </si>
  <si>
    <t>42,77</t>
  </si>
  <si>
    <t>7,60</t>
  </si>
  <si>
    <t>0,03</t>
  </si>
  <si>
    <t>21,36</t>
  </si>
  <si>
    <t>0,72</t>
  </si>
  <si>
    <t>11,63</t>
  </si>
  <si>
    <t>чел./день</t>
  </si>
  <si>
    <t>Всего по учреждению</t>
  </si>
  <si>
    <t>МБДОУ №2 "Ладушки"</t>
  </si>
  <si>
    <t>45750,94</t>
  </si>
  <si>
    <t>45298,11</t>
  </si>
  <si>
    <t>45135,85</t>
  </si>
  <si>
    <t>162,26</t>
  </si>
  <si>
    <t>452,83</t>
  </si>
  <si>
    <t>160,38</t>
  </si>
  <si>
    <t>292,45</t>
  </si>
  <si>
    <t>273,76</t>
  </si>
  <si>
    <t>МБДОУ №3 "Солнышко"</t>
  </si>
  <si>
    <t>56817,50</t>
  </si>
  <si>
    <t>56376,25</t>
  </si>
  <si>
    <t>56101,25</t>
  </si>
  <si>
    <t>275,00</t>
  </si>
  <si>
    <t>441,25</t>
  </si>
  <si>
    <t>247,50</t>
  </si>
  <si>
    <t>193,75</t>
  </si>
  <si>
    <t>237,54</t>
  </si>
  <si>
    <t>МБДОУ №4 "Золотой ключик"</t>
  </si>
  <si>
    <t>51503,63</t>
  </si>
  <si>
    <t>51090,30</t>
  </si>
  <si>
    <t>50890,30</t>
  </si>
  <si>
    <t>219,92</t>
  </si>
  <si>
    <t>МБДОУ №5 "Улыбка"</t>
  </si>
  <si>
    <t>58101,43</t>
  </si>
  <si>
    <t>57058,57</t>
  </si>
  <si>
    <t>56792,86</t>
  </si>
  <si>
    <t>265,71</t>
  </si>
  <si>
    <t>1042,86</t>
  </si>
  <si>
    <t>600,00</t>
  </si>
  <si>
    <t>442,86</t>
  </si>
  <si>
    <t>263,77</t>
  </si>
  <si>
    <t>МБДОУ №6 "Колосок"</t>
  </si>
  <si>
    <t>76226,32</t>
  </si>
  <si>
    <t>74226,32</t>
  </si>
  <si>
    <t>74021,06</t>
  </si>
  <si>
    <t>205,26</t>
  </si>
  <si>
    <t>2000,00</t>
  </si>
  <si>
    <t>368,42</t>
  </si>
  <si>
    <t>1631,58</t>
  </si>
  <si>
    <t>549,16</t>
  </si>
  <si>
    <t>МБДОУ №7 "Колокольчик</t>
  </si>
  <si>
    <t>69357,14</t>
  </si>
  <si>
    <t>68042,86</t>
  </si>
  <si>
    <t>67900,00</t>
  </si>
  <si>
    <t>142,86</t>
  </si>
  <si>
    <t>1314,28</t>
  </si>
  <si>
    <t>207,14</t>
  </si>
  <si>
    <t>1107,14</t>
  </si>
  <si>
    <t>534,31</t>
  </si>
  <si>
    <t>МБДОУ №8 "Виноградинка"</t>
  </si>
  <si>
    <t>57562,86</t>
  </si>
  <si>
    <t>56708,57</t>
  </si>
  <si>
    <t>56514,28</t>
  </si>
  <si>
    <t>194,29</t>
  </si>
  <si>
    <t>854,29</t>
  </si>
  <si>
    <t>411,43</t>
  </si>
  <si>
    <t>290,18</t>
  </si>
  <si>
    <t>МБДОУ №9 "Росинка"</t>
  </si>
  <si>
    <t>46197,50</t>
  </si>
  <si>
    <t>45302,50</t>
  </si>
  <si>
    <t>45197,50</t>
  </si>
  <si>
    <t>105,00</t>
  </si>
  <si>
    <t>895,00</t>
  </si>
  <si>
    <t>120,00</t>
  </si>
  <si>
    <t>775,00</t>
  </si>
  <si>
    <t>370,49</t>
  </si>
  <si>
    <t>МБДОУ №10 "Светлячок"</t>
  </si>
  <si>
    <t>76987,50</t>
  </si>
  <si>
    <t>74687,50</t>
  </si>
  <si>
    <t>74556,25</t>
  </si>
  <si>
    <t>131,25</t>
  </si>
  <si>
    <t>2300,00</t>
  </si>
  <si>
    <t>362,50</t>
  </si>
  <si>
    <t>1937,50</t>
  </si>
  <si>
    <t>540,61</t>
  </si>
  <si>
    <t>МБДОУ №11 "Березка"</t>
  </si>
  <si>
    <t>41932,45</t>
  </si>
  <si>
    <t>41538,41</t>
  </si>
  <si>
    <t>41328,48</t>
  </si>
  <si>
    <t>209,93</t>
  </si>
  <si>
    <t>394,04</t>
  </si>
  <si>
    <t>188,74</t>
  </si>
  <si>
    <t>205,30</t>
  </si>
  <si>
    <t>218,32</t>
  </si>
  <si>
    <t>МБДОУ №12 "Сказка"</t>
  </si>
  <si>
    <t>53688,53</t>
  </si>
  <si>
    <t>52678,69</t>
  </si>
  <si>
    <t>52359,02</t>
  </si>
  <si>
    <t>319,67</t>
  </si>
  <si>
    <t>1009,84</t>
  </si>
  <si>
    <t>501,64</t>
  </si>
  <si>
    <t>508,20</t>
  </si>
  <si>
    <t>240,72</t>
  </si>
  <si>
    <t>МБДОУ №13 "Колобок"</t>
  </si>
  <si>
    <t>96000,00</t>
  </si>
  <si>
    <t>93233,33</t>
  </si>
  <si>
    <t>93066,66</t>
  </si>
  <si>
    <t>166,67</t>
  </si>
  <si>
    <t>2766,67</t>
  </si>
  <si>
    <t>700,00</t>
  </si>
  <si>
    <t>2066,67</t>
  </si>
  <si>
    <t>681,03</t>
  </si>
  <si>
    <t>МБДОУ №14 "Теремок"</t>
  </si>
  <si>
    <t>61935,38</t>
  </si>
  <si>
    <t>61696,92</t>
  </si>
  <si>
    <t>61453,07</t>
  </si>
  <si>
    <t>243,85</t>
  </si>
  <si>
    <t>238,46</t>
  </si>
  <si>
    <t>327,91</t>
  </si>
  <si>
    <t>Всего по ГРБС</t>
  </si>
  <si>
    <t>на первый год планового периода 2018 год</t>
  </si>
  <si>
    <t>Сумма затрат на оказание муниципальныхуслуг, руб. (гр.21*гр.23)</t>
  </si>
  <si>
    <t>Затраты на содержание имущества учреждения, не используемого для оказания муниципальныхуслуг, руб.</t>
  </si>
  <si>
    <t>41453,05</t>
  </si>
  <si>
    <t>187,11</t>
  </si>
  <si>
    <t>34551,61</t>
  </si>
  <si>
    <t>192,84</t>
  </si>
  <si>
    <t>МБДОУ №10 "Росинка"</t>
  </si>
  <si>
    <t>на второй год планового периода 2019 год</t>
  </si>
  <si>
    <t>0</t>
  </si>
  <si>
    <t>Руководитель или иное должностное лицо, уполномоченное приказом главного распорядителя средств бюджета Константиновского района</t>
  </si>
  <si>
    <t>Е.Ю.Дьякова</t>
  </si>
  <si>
    <t xml:space="preserve">Исполнитель, ФИО            </t>
  </si>
  <si>
    <t>И.В.Меладзе</t>
  </si>
  <si>
    <t>телефон 2-16-70</t>
  </si>
  <si>
    <t>Приложение №1</t>
  </si>
  <si>
    <t>2017 год</t>
  </si>
  <si>
    <t>Наименования показателя</t>
  </si>
  <si>
    <t>МБДОУ №7 "Колокольчик"</t>
  </si>
  <si>
    <t>Услуга 1. Реализация общеобразовательных программ дошкольного образования</t>
  </si>
  <si>
    <t>объем показателя, чел.</t>
  </si>
  <si>
    <t>Нормативные затраты на оказание муниципальной услуги, руб.</t>
  </si>
  <si>
    <t>Услуга 2 Присмотр и уход</t>
  </si>
  <si>
    <t>объем показателя, чел.день</t>
  </si>
  <si>
    <t>Сумма затрат на оказание муниципальных услуг, руб.</t>
  </si>
  <si>
    <t xml:space="preserve">Объем доходов от платной деятельности на оказание муниципальной услуги в рамках муниципального задания, руб. </t>
  </si>
  <si>
    <t>Затраты на уплату налога, в качестве объекта налогооблажения</t>
  </si>
  <si>
    <t>Объем финансового обеспечения выполнения муниципального задания, руб.</t>
  </si>
  <si>
    <t>2018 год</t>
  </si>
  <si>
    <t>2019 год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</si>
</sst>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"/>
  </numFmts>
  <fonts count="1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sz val="13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2" borderId="0" xfId="0" applyFont="1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 wrapText="1"/>
    </xf>
    <xf numFmtId="164" fontId="5" fillId="2" borderId="0" xfId="0" applyFont="1" applyFill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 horizontal="left" vertical="center" wrapText="1"/>
    </xf>
    <xf numFmtId="164" fontId="11" fillId="0" borderId="1" xfId="0" applyFont="1" applyBorder="1" applyAlignment="1">
      <alignment horizontal="right"/>
    </xf>
    <xf numFmtId="164" fontId="11" fillId="2" borderId="0" xfId="0" applyFont="1" applyFill="1" applyBorder="1" applyAlignment="1">
      <alignment horizontal="right"/>
    </xf>
    <xf numFmtId="164" fontId="8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top" wrapText="1"/>
    </xf>
    <xf numFmtId="164" fontId="12" fillId="2" borderId="2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top" wrapText="1"/>
    </xf>
    <xf numFmtId="164" fontId="13" fillId="0" borderId="0" xfId="0" applyFont="1" applyAlignment="1">
      <alignment/>
    </xf>
    <xf numFmtId="164" fontId="4" fillId="2" borderId="2" xfId="0" applyFont="1" applyFill="1" applyBorder="1" applyAlignment="1">
      <alignment horizontal="center" vertical="top" wrapText="1"/>
    </xf>
    <xf numFmtId="164" fontId="7" fillId="2" borderId="2" xfId="0" applyFont="1" applyFill="1" applyBorder="1" applyAlignment="1">
      <alignment horizontal="center" vertical="center" wrapText="1"/>
    </xf>
    <xf numFmtId="164" fontId="14" fillId="2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 wrapText="1"/>
    </xf>
    <xf numFmtId="164" fontId="13" fillId="0" borderId="3" xfId="0" applyFont="1" applyBorder="1" applyAlignment="1">
      <alignment horizontal="center" vertical="center" wrapText="1"/>
    </xf>
    <xf numFmtId="164" fontId="13" fillId="2" borderId="3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/>
    </xf>
    <xf numFmtId="164" fontId="13" fillId="0" borderId="0" xfId="0" applyFont="1" applyFill="1" applyAlignment="1">
      <alignment/>
    </xf>
    <xf numFmtId="164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wrapText="1"/>
    </xf>
    <xf numFmtId="164" fontId="2" fillId="0" borderId="2" xfId="0" applyFont="1" applyFill="1" applyBorder="1" applyAlignment="1">
      <alignment/>
    </xf>
    <xf numFmtId="164" fontId="2" fillId="0" borderId="4" xfId="0" applyFont="1" applyFill="1" applyBorder="1" applyAlignment="1">
      <alignment horizontal="center"/>
    </xf>
    <xf numFmtId="164" fontId="2" fillId="0" borderId="4" xfId="0" applyFont="1" applyFill="1" applyBorder="1" applyAlignment="1">
      <alignment/>
    </xf>
    <xf numFmtId="164" fontId="2" fillId="0" borderId="0" xfId="0" applyFont="1" applyFill="1" applyAlignment="1">
      <alignment/>
    </xf>
    <xf numFmtId="164" fontId="2" fillId="0" borderId="5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/>
    </xf>
    <xf numFmtId="166" fontId="2" fillId="0" borderId="2" xfId="0" applyNumberFormat="1" applyFont="1" applyFill="1" applyBorder="1" applyAlignment="1">
      <alignment wrapText="1"/>
    </xf>
    <xf numFmtId="165" fontId="2" fillId="0" borderId="2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4" fillId="0" borderId="2" xfId="0" applyFont="1" applyBorder="1" applyAlignment="1">
      <alignment horizontal="center" vertical="center"/>
    </xf>
    <xf numFmtId="164" fontId="2" fillId="2" borderId="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wrapText="1"/>
    </xf>
    <xf numFmtId="166" fontId="2" fillId="2" borderId="2" xfId="0" applyNumberFormat="1" applyFont="1" applyFill="1" applyBorder="1" applyAlignment="1">
      <alignment wrapText="1"/>
    </xf>
    <xf numFmtId="164" fontId="2" fillId="2" borderId="2" xfId="0" applyFont="1" applyFill="1" applyBorder="1" applyAlignment="1">
      <alignment/>
    </xf>
    <xf numFmtId="164" fontId="2" fillId="2" borderId="4" xfId="0" applyFont="1" applyFill="1" applyBorder="1" applyAlignment="1">
      <alignment horizontal="center"/>
    </xf>
    <xf numFmtId="164" fontId="2" fillId="2" borderId="4" xfId="0" applyFont="1" applyFill="1" applyBorder="1" applyAlignment="1">
      <alignment/>
    </xf>
    <xf numFmtId="164" fontId="2" fillId="2" borderId="5" xfId="0" applyFont="1" applyFill="1" applyBorder="1" applyAlignment="1">
      <alignment horizontal="center"/>
    </xf>
    <xf numFmtId="164" fontId="8" fillId="2" borderId="2" xfId="0" applyFont="1" applyFill="1" applyBorder="1" applyAlignment="1">
      <alignment horizontal="left"/>
    </xf>
    <xf numFmtId="164" fontId="4" fillId="2" borderId="2" xfId="0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right" wrapText="1"/>
    </xf>
    <xf numFmtId="166" fontId="2" fillId="2" borderId="4" xfId="0" applyNumberFormat="1" applyFont="1" applyFill="1" applyBorder="1" applyAlignment="1">
      <alignment horizontal="center"/>
    </xf>
    <xf numFmtId="164" fontId="15" fillId="0" borderId="0" xfId="0" applyFont="1" applyBorder="1" applyAlignment="1">
      <alignment horizontal="left" wrapText="1"/>
    </xf>
    <xf numFmtId="164" fontId="5" fillId="0" borderId="0" xfId="0" applyFont="1" applyAlignment="1">
      <alignment horizontal="left" wrapText="1"/>
    </xf>
    <xf numFmtId="165" fontId="13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4" fontId="0" fillId="0" borderId="0" xfId="0" applyAlignment="1">
      <alignment/>
    </xf>
    <xf numFmtId="164" fontId="16" fillId="0" borderId="6" xfId="0" applyFont="1" applyBorder="1" applyAlignment="1">
      <alignment horizontal="center"/>
    </xf>
    <xf numFmtId="164" fontId="17" fillId="0" borderId="7" xfId="0" applyFont="1" applyBorder="1" applyAlignment="1">
      <alignment horizontal="center" wrapText="1"/>
    </xf>
    <xf numFmtId="164" fontId="17" fillId="0" borderId="8" xfId="0" applyFont="1" applyBorder="1" applyAlignment="1">
      <alignment wrapText="1"/>
    </xf>
    <xf numFmtId="164" fontId="17" fillId="0" borderId="9" xfId="0" applyFont="1" applyBorder="1" applyAlignment="1">
      <alignment wrapText="1"/>
    </xf>
    <xf numFmtId="164" fontId="18" fillId="0" borderId="10" xfId="0" applyFont="1" applyBorder="1" applyAlignment="1">
      <alignment horizontal="center" wrapText="1"/>
    </xf>
    <xf numFmtId="164" fontId="17" fillId="0" borderId="11" xfId="0" applyFont="1" applyBorder="1" applyAlignment="1">
      <alignment wrapText="1"/>
    </xf>
    <xf numFmtId="164" fontId="17" fillId="0" borderId="5" xfId="0" applyFont="1" applyBorder="1" applyAlignment="1">
      <alignment wrapText="1"/>
    </xf>
    <xf numFmtId="167" fontId="17" fillId="0" borderId="5" xfId="0" applyNumberFormat="1" applyFont="1" applyBorder="1" applyAlignment="1">
      <alignment wrapText="1"/>
    </xf>
    <xf numFmtId="166" fontId="17" fillId="0" borderId="5" xfId="0" applyNumberFormat="1" applyFont="1" applyBorder="1" applyAlignment="1">
      <alignment wrapText="1"/>
    </xf>
    <xf numFmtId="167" fontId="17" fillId="0" borderId="5" xfId="0" applyNumberFormat="1" applyFont="1" applyFill="1" applyBorder="1" applyAlignment="1">
      <alignment wrapText="1"/>
    </xf>
    <xf numFmtId="167" fontId="17" fillId="0" borderId="12" xfId="0" applyNumberFormat="1" applyFont="1" applyFill="1" applyBorder="1" applyAlignment="1">
      <alignment wrapText="1"/>
    </xf>
    <xf numFmtId="164" fontId="0" fillId="0" borderId="13" xfId="0" applyFont="1" applyBorder="1" applyAlignment="1">
      <alignment wrapText="1"/>
    </xf>
    <xf numFmtId="166" fontId="17" fillId="0" borderId="2" xfId="0" applyNumberFormat="1" applyFont="1" applyBorder="1" applyAlignment="1">
      <alignment wrapText="1"/>
    </xf>
    <xf numFmtId="166" fontId="17" fillId="0" borderId="14" xfId="0" applyNumberFormat="1" applyFont="1" applyBorder="1" applyAlignment="1">
      <alignment wrapText="1"/>
    </xf>
    <xf numFmtId="164" fontId="16" fillId="0" borderId="15" xfId="0" applyFont="1" applyBorder="1" applyAlignment="1">
      <alignment horizontal="center" wrapText="1"/>
    </xf>
    <xf numFmtId="164" fontId="17" fillId="0" borderId="16" xfId="0" applyFont="1" applyBorder="1" applyAlignment="1">
      <alignment wrapText="1"/>
    </xf>
    <xf numFmtId="164" fontId="17" fillId="0" borderId="2" xfId="0" applyFont="1" applyBorder="1" applyAlignment="1">
      <alignment wrapText="1"/>
    </xf>
    <xf numFmtId="167" fontId="17" fillId="0" borderId="2" xfId="0" applyNumberFormat="1" applyFont="1" applyBorder="1" applyAlignment="1">
      <alignment wrapText="1"/>
    </xf>
    <xf numFmtId="167" fontId="17" fillId="0" borderId="2" xfId="0" applyNumberFormat="1" applyFont="1" applyFill="1" applyBorder="1" applyAlignment="1">
      <alignment wrapText="1"/>
    </xf>
    <xf numFmtId="167" fontId="17" fillId="0" borderId="14" xfId="0" applyNumberFormat="1" applyFont="1" applyFill="1" applyBorder="1" applyAlignment="1">
      <alignment wrapText="1"/>
    </xf>
    <xf numFmtId="166" fontId="0" fillId="0" borderId="2" xfId="0" applyNumberFormat="1" applyBorder="1" applyAlignment="1">
      <alignment wrapText="1"/>
    </xf>
    <xf numFmtId="166" fontId="0" fillId="0" borderId="2" xfId="0" applyNumberFormat="1" applyBorder="1" applyAlignment="1">
      <alignment/>
    </xf>
    <xf numFmtId="166" fontId="0" fillId="0" borderId="14" xfId="0" applyNumberFormat="1" applyBorder="1" applyAlignment="1">
      <alignment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/>
    </xf>
    <xf numFmtId="164" fontId="0" fillId="0" borderId="14" xfId="0" applyFont="1" applyBorder="1" applyAlignment="1">
      <alignment/>
    </xf>
    <xf numFmtId="164" fontId="17" fillId="0" borderId="13" xfId="0" applyFont="1" applyBorder="1" applyAlignment="1">
      <alignment wrapText="1"/>
    </xf>
    <xf numFmtId="164" fontId="17" fillId="0" borderId="17" xfId="0" applyFont="1" applyBorder="1" applyAlignment="1">
      <alignment wrapText="1"/>
    </xf>
    <xf numFmtId="164" fontId="17" fillId="0" borderId="18" xfId="0" applyFont="1" applyBorder="1" applyAlignment="1">
      <alignment wrapText="1"/>
    </xf>
    <xf numFmtId="164" fontId="17" fillId="0" borderId="19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07"/>
  <sheetViews>
    <sheetView zoomScale="81" zoomScaleNormal="81" zoomScaleSheetLayoutView="74" workbookViewId="0" topLeftCell="A1">
      <pane xSplit="2" ySplit="10" topLeftCell="P49" activePane="bottomRight" state="frozen"/>
      <selection pane="topLeft" activeCell="A1" sqref="A1"/>
      <selection pane="topRight" activeCell="P1" sqref="P1"/>
      <selection pane="bottomLeft" activeCell="A49" sqref="A49"/>
      <selection pane="bottomRight" activeCell="V52" sqref="V52"/>
    </sheetView>
  </sheetViews>
  <sheetFormatPr defaultColWidth="9.00390625" defaultRowHeight="12.75"/>
  <cols>
    <col min="1" max="1" width="7.375" style="1" customWidth="1"/>
    <col min="2" max="2" width="30.125" style="2" customWidth="1"/>
    <col min="3" max="3" width="21.625" style="2" customWidth="1"/>
    <col min="4" max="4" width="26.375" style="2" customWidth="1"/>
    <col min="5" max="5" width="34.75390625" style="2" customWidth="1"/>
    <col min="6" max="6" width="35.375" style="2" customWidth="1"/>
    <col min="7" max="7" width="25.375" style="2" customWidth="1"/>
    <col min="8" max="8" width="33.375" style="2" customWidth="1"/>
    <col min="9" max="9" width="24.875" style="2" customWidth="1"/>
    <col min="10" max="10" width="23.125" style="2" customWidth="1"/>
    <col min="11" max="11" width="33.875" style="2" customWidth="1"/>
    <col min="12" max="12" width="24.25390625" style="2" customWidth="1"/>
    <col min="13" max="13" width="26.125" style="2" customWidth="1"/>
    <col min="14" max="15" width="34.00390625" style="2" customWidth="1"/>
    <col min="16" max="16" width="24.75390625" style="2" customWidth="1"/>
    <col min="17" max="17" width="26.75390625" style="2" customWidth="1"/>
    <col min="18" max="18" width="28.00390625" style="2" customWidth="1"/>
    <col min="19" max="19" width="27.125" style="2" customWidth="1"/>
    <col min="20" max="20" width="27.625" style="2" customWidth="1"/>
    <col min="21" max="21" width="28.875" style="2" customWidth="1"/>
    <col min="22" max="22" width="21.125" style="1" customWidth="1"/>
    <col min="23" max="23" width="20.875" style="1" customWidth="1"/>
    <col min="24" max="24" width="26.625" style="3" customWidth="1"/>
    <col min="25" max="25" width="24.875" style="3" customWidth="1"/>
    <col min="26" max="26" width="33.00390625" style="3" customWidth="1"/>
    <col min="27" max="28" width="29.125" style="3" customWidth="1"/>
    <col min="29" max="29" width="28.375" style="1" customWidth="1"/>
    <col min="30" max="30" width="28.00390625" style="1" customWidth="1"/>
    <col min="31" max="31" width="30.75390625" style="1" customWidth="1"/>
    <col min="32" max="32" width="19.75390625" style="1" customWidth="1"/>
    <col min="33" max="33" width="26.375" style="1" customWidth="1"/>
    <col min="34" max="34" width="0" style="1" hidden="1" customWidth="1"/>
    <col min="35" max="16384" width="9.125" style="1" customWidth="1"/>
  </cols>
  <sheetData>
    <row r="1" spans="2:33" ht="37.5" customHeight="1">
      <c r="B1" s="4"/>
      <c r="V1" s="5"/>
      <c r="W1" s="5"/>
      <c r="X1" s="6"/>
      <c r="Y1" s="6"/>
      <c r="AF1" s="7" t="s">
        <v>0</v>
      </c>
      <c r="AG1" s="7"/>
    </row>
    <row r="2" spans="1:33" s="9" customFormat="1" ht="30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s="9" customFormat="1" ht="23.2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2:25" ht="18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W4" s="12"/>
      <c r="X4" s="13"/>
      <c r="Y4" s="13"/>
    </row>
    <row r="5" spans="1:33" s="21" customFormat="1" ht="26.25" customHeight="1">
      <c r="A5" s="14" t="s">
        <v>3</v>
      </c>
      <c r="B5" s="15" t="s">
        <v>4</v>
      </c>
      <c r="C5" s="16" t="s">
        <v>5</v>
      </c>
      <c r="D5" s="17" t="s">
        <v>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 t="s">
        <v>7</v>
      </c>
      <c r="R5" s="18" t="s">
        <v>8</v>
      </c>
      <c r="S5" s="19" t="s">
        <v>6</v>
      </c>
      <c r="T5" s="19"/>
      <c r="U5" s="18" t="s">
        <v>9</v>
      </c>
      <c r="V5" s="20" t="s">
        <v>10</v>
      </c>
      <c r="W5" s="20"/>
      <c r="X5" s="20" t="s">
        <v>11</v>
      </c>
      <c r="Y5" s="20" t="s">
        <v>12</v>
      </c>
      <c r="Z5" s="20" t="s">
        <v>13</v>
      </c>
      <c r="AA5" s="20" t="s">
        <v>14</v>
      </c>
      <c r="AB5" s="20" t="s">
        <v>15</v>
      </c>
      <c r="AC5" s="20" t="s">
        <v>16</v>
      </c>
      <c r="AD5" s="20" t="s">
        <v>17</v>
      </c>
      <c r="AE5" s="20" t="s">
        <v>18</v>
      </c>
      <c r="AF5" s="20" t="s">
        <v>19</v>
      </c>
      <c r="AG5" s="20" t="s">
        <v>20</v>
      </c>
    </row>
    <row r="6" spans="1:33" s="21" customFormat="1" ht="32.25" customHeight="1">
      <c r="A6" s="14"/>
      <c r="B6" s="15"/>
      <c r="C6" s="16"/>
      <c r="D6" s="22" t="s">
        <v>21</v>
      </c>
      <c r="E6" s="23" t="s">
        <v>6</v>
      </c>
      <c r="F6" s="23"/>
      <c r="G6" s="23"/>
      <c r="H6" s="22" t="s">
        <v>22</v>
      </c>
      <c r="I6" s="23" t="s">
        <v>6</v>
      </c>
      <c r="J6" s="23"/>
      <c r="K6" s="23"/>
      <c r="L6" s="23"/>
      <c r="M6" s="23"/>
      <c r="N6" s="23"/>
      <c r="O6" s="23"/>
      <c r="P6" s="23"/>
      <c r="Q6" s="18"/>
      <c r="R6" s="18"/>
      <c r="S6" s="19"/>
      <c r="T6" s="19"/>
      <c r="U6" s="18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21" customFormat="1" ht="34.5" customHeight="1">
      <c r="A7" s="14"/>
      <c r="B7" s="15"/>
      <c r="C7" s="16"/>
      <c r="D7" s="22"/>
      <c r="E7" s="14" t="s">
        <v>23</v>
      </c>
      <c r="F7" s="14" t="s">
        <v>24</v>
      </c>
      <c r="G7" s="14" t="s">
        <v>25</v>
      </c>
      <c r="H7" s="22"/>
      <c r="I7" s="24" t="s">
        <v>26</v>
      </c>
      <c r="J7" s="15" t="s">
        <v>27</v>
      </c>
      <c r="K7" s="15" t="s">
        <v>28</v>
      </c>
      <c r="L7" s="24" t="s">
        <v>29</v>
      </c>
      <c r="M7" s="15" t="s">
        <v>30</v>
      </c>
      <c r="N7" s="15" t="s">
        <v>31</v>
      </c>
      <c r="O7" s="15" t="s">
        <v>32</v>
      </c>
      <c r="P7" s="15" t="s">
        <v>33</v>
      </c>
      <c r="Q7" s="18"/>
      <c r="R7" s="18"/>
      <c r="S7" s="25" t="s">
        <v>34</v>
      </c>
      <c r="T7" s="25" t="s">
        <v>35</v>
      </c>
      <c r="U7" s="18"/>
      <c r="V7" s="15" t="s">
        <v>36</v>
      </c>
      <c r="W7" s="15" t="s">
        <v>37</v>
      </c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21" customFormat="1" ht="201.75" customHeight="1">
      <c r="A8" s="14"/>
      <c r="B8" s="15"/>
      <c r="C8" s="16"/>
      <c r="D8" s="22"/>
      <c r="E8" s="14"/>
      <c r="F8" s="14"/>
      <c r="G8" s="14"/>
      <c r="H8" s="22"/>
      <c r="I8" s="24"/>
      <c r="J8" s="15"/>
      <c r="K8" s="15"/>
      <c r="L8" s="15"/>
      <c r="M8" s="15"/>
      <c r="N8" s="15"/>
      <c r="O8" s="15"/>
      <c r="P8" s="15"/>
      <c r="Q8" s="18"/>
      <c r="R8" s="18"/>
      <c r="S8" s="25"/>
      <c r="T8" s="25"/>
      <c r="U8" s="18"/>
      <c r="V8" s="15"/>
      <c r="W8" s="15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21" customFormat="1" ht="32.25" customHeight="1">
      <c r="A9" s="26">
        <v>1</v>
      </c>
      <c r="B9" s="27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29">
        <v>24</v>
      </c>
      <c r="Y9" s="29">
        <v>25</v>
      </c>
      <c r="Z9" s="29">
        <v>26</v>
      </c>
      <c r="AA9" s="29">
        <v>27</v>
      </c>
      <c r="AB9" s="29">
        <v>28</v>
      </c>
      <c r="AC9" s="28">
        <v>29</v>
      </c>
      <c r="AD9" s="26">
        <v>30</v>
      </c>
      <c r="AE9" s="27">
        <v>31</v>
      </c>
      <c r="AF9" s="27">
        <v>32</v>
      </c>
      <c r="AG9" s="27">
        <v>33</v>
      </c>
    </row>
    <row r="10" spans="1:33" s="31" customFormat="1" ht="36.75" customHeight="1">
      <c r="A10" s="30" t="s">
        <v>38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37" customFormat="1" ht="94.5" customHeight="1">
      <c r="A11" s="32">
        <v>1</v>
      </c>
      <c r="B11" s="33" t="s">
        <v>39</v>
      </c>
      <c r="C11" s="33" t="s">
        <v>40</v>
      </c>
      <c r="D11" s="33" t="s">
        <v>41</v>
      </c>
      <c r="E11" s="33" t="s">
        <v>42</v>
      </c>
      <c r="F11" s="33"/>
      <c r="G11" s="33" t="s">
        <v>43</v>
      </c>
      <c r="H11" s="33" t="s">
        <v>44</v>
      </c>
      <c r="I11" s="33" t="s">
        <v>45</v>
      </c>
      <c r="J11" s="33" t="s">
        <v>46</v>
      </c>
      <c r="K11" s="33"/>
      <c r="L11" s="33" t="s">
        <v>47</v>
      </c>
      <c r="M11" s="33"/>
      <c r="N11" s="33" t="s">
        <v>48</v>
      </c>
      <c r="O11" s="33"/>
      <c r="P11" s="33" t="s">
        <v>49</v>
      </c>
      <c r="Q11" s="33" t="s">
        <v>50</v>
      </c>
      <c r="R11" s="33" t="s">
        <v>50</v>
      </c>
      <c r="S11" s="33" t="s">
        <v>50</v>
      </c>
      <c r="T11" s="33" t="s">
        <v>50</v>
      </c>
      <c r="U11" s="33" t="s">
        <v>40</v>
      </c>
      <c r="V11" s="34" t="s">
        <v>51</v>
      </c>
      <c r="W11" s="35">
        <v>200</v>
      </c>
      <c r="X11" s="35">
        <v>10989000</v>
      </c>
      <c r="Y11" s="35" t="s">
        <v>52</v>
      </c>
      <c r="Z11" s="35"/>
      <c r="AA11" s="36"/>
      <c r="AB11" s="35" t="s">
        <v>52</v>
      </c>
      <c r="AC11" s="35" t="s">
        <v>52</v>
      </c>
      <c r="AD11" s="35" t="s">
        <v>52</v>
      </c>
      <c r="AE11" s="35" t="s">
        <v>52</v>
      </c>
      <c r="AF11" s="35" t="s">
        <v>52</v>
      </c>
      <c r="AG11" s="32" t="s">
        <v>52</v>
      </c>
    </row>
    <row r="12" spans="1:33" s="37" customFormat="1" ht="12.75">
      <c r="A12" s="32">
        <v>2</v>
      </c>
      <c r="B12" s="33" t="s">
        <v>53</v>
      </c>
      <c r="C12" s="33" t="s">
        <v>54</v>
      </c>
      <c r="D12" s="33" t="s">
        <v>55</v>
      </c>
      <c r="E12" s="33" t="s">
        <v>56</v>
      </c>
      <c r="F12" s="33" t="s">
        <v>57</v>
      </c>
      <c r="G12" s="33" t="s">
        <v>58</v>
      </c>
      <c r="H12" s="33" t="s">
        <v>59</v>
      </c>
      <c r="I12" s="33" t="s">
        <v>60</v>
      </c>
      <c r="J12" s="33" t="s">
        <v>61</v>
      </c>
      <c r="K12" s="33"/>
      <c r="L12" s="33" t="s">
        <v>62</v>
      </c>
      <c r="M12" s="33"/>
      <c r="N12" s="33" t="s">
        <v>63</v>
      </c>
      <c r="O12" s="33" t="s">
        <v>64</v>
      </c>
      <c r="P12" s="33" t="s">
        <v>65</v>
      </c>
      <c r="Q12" s="33" t="s">
        <v>50</v>
      </c>
      <c r="R12" s="33" t="s">
        <v>50</v>
      </c>
      <c r="S12" s="33" t="s">
        <v>50</v>
      </c>
      <c r="T12" s="33" t="s">
        <v>50</v>
      </c>
      <c r="U12" s="33" t="s">
        <v>54</v>
      </c>
      <c r="V12" s="34" t="s">
        <v>66</v>
      </c>
      <c r="W12" s="35">
        <v>29552</v>
      </c>
      <c r="X12" s="35">
        <v>7138600</v>
      </c>
      <c r="Y12" s="35" t="s">
        <v>52</v>
      </c>
      <c r="Z12" s="35">
        <v>59.82</v>
      </c>
      <c r="AA12" s="36">
        <v>1767800</v>
      </c>
      <c r="AB12" s="35" t="s">
        <v>52</v>
      </c>
      <c r="AC12" s="35" t="s">
        <v>52</v>
      </c>
      <c r="AD12" s="35" t="s">
        <v>52</v>
      </c>
      <c r="AE12" s="35" t="s">
        <v>52</v>
      </c>
      <c r="AF12" s="35" t="s">
        <v>52</v>
      </c>
      <c r="AG12" s="38" t="s">
        <v>52</v>
      </c>
    </row>
    <row r="13" spans="1:33" s="37" customFormat="1" ht="12.75">
      <c r="A13" s="34"/>
      <c r="B13" s="39" t="s">
        <v>67</v>
      </c>
      <c r="C13" s="35" t="s">
        <v>52</v>
      </c>
      <c r="D13" s="35" t="s">
        <v>52</v>
      </c>
      <c r="E13" s="35" t="s">
        <v>52</v>
      </c>
      <c r="F13" s="35" t="s">
        <v>52</v>
      </c>
      <c r="G13" s="35" t="s">
        <v>52</v>
      </c>
      <c r="H13" s="35" t="s">
        <v>52</v>
      </c>
      <c r="I13" s="35" t="s">
        <v>52</v>
      </c>
      <c r="J13" s="35" t="s">
        <v>52</v>
      </c>
      <c r="K13" s="35" t="s">
        <v>52</v>
      </c>
      <c r="L13" s="35" t="s">
        <v>52</v>
      </c>
      <c r="M13" s="35" t="s">
        <v>52</v>
      </c>
      <c r="N13" s="35" t="s">
        <v>52</v>
      </c>
      <c r="O13" s="35" t="s">
        <v>52</v>
      </c>
      <c r="P13" s="35" t="s">
        <v>52</v>
      </c>
      <c r="Q13" s="35" t="s">
        <v>52</v>
      </c>
      <c r="R13" s="35" t="s">
        <v>52</v>
      </c>
      <c r="S13" s="35" t="s">
        <v>52</v>
      </c>
      <c r="T13" s="35" t="s">
        <v>52</v>
      </c>
      <c r="U13" s="35" t="s">
        <v>52</v>
      </c>
      <c r="V13" s="35" t="s">
        <v>52</v>
      </c>
      <c r="W13" s="35" t="s">
        <v>52</v>
      </c>
      <c r="X13" s="35">
        <f>SUM(X11:X12)</f>
        <v>18127600</v>
      </c>
      <c r="Y13" s="35">
        <v>0</v>
      </c>
      <c r="Z13" s="35" t="s">
        <v>52</v>
      </c>
      <c r="AA13" s="35">
        <v>1767800</v>
      </c>
      <c r="AB13" s="35">
        <v>0</v>
      </c>
      <c r="AC13" s="35">
        <v>62900</v>
      </c>
      <c r="AD13" s="35">
        <v>0</v>
      </c>
      <c r="AE13" s="35">
        <f>X13-AA13+AC13</f>
        <v>16422700</v>
      </c>
      <c r="AF13" s="35" t="s">
        <v>52</v>
      </c>
      <c r="AG13" s="38" t="s">
        <v>52</v>
      </c>
    </row>
    <row r="14" spans="1:33" s="31" customFormat="1" ht="36.75" customHeight="1">
      <c r="A14" s="30" t="s">
        <v>68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s="37" customFormat="1" ht="97.5" customHeight="1">
      <c r="A15" s="32">
        <v>1</v>
      </c>
      <c r="B15" s="33" t="s">
        <v>39</v>
      </c>
      <c r="C15" s="33" t="s">
        <v>69</v>
      </c>
      <c r="D15" s="33" t="s">
        <v>70</v>
      </c>
      <c r="E15" s="33" t="s">
        <v>71</v>
      </c>
      <c r="F15" s="33"/>
      <c r="G15" s="33" t="s">
        <v>72</v>
      </c>
      <c r="H15" s="33" t="s">
        <v>73</v>
      </c>
      <c r="I15" s="33"/>
      <c r="J15" s="33"/>
      <c r="K15" s="33"/>
      <c r="L15" s="33" t="s">
        <v>74</v>
      </c>
      <c r="M15" s="33"/>
      <c r="N15" s="33"/>
      <c r="O15" s="33"/>
      <c r="P15" s="33" t="s">
        <v>75</v>
      </c>
      <c r="Q15" s="33" t="s">
        <v>50</v>
      </c>
      <c r="R15" s="33" t="s">
        <v>50</v>
      </c>
      <c r="S15" s="33" t="s">
        <v>50</v>
      </c>
      <c r="T15" s="33" t="s">
        <v>50</v>
      </c>
      <c r="U15" s="33" t="s">
        <v>69</v>
      </c>
      <c r="V15" s="34" t="s">
        <v>51</v>
      </c>
      <c r="W15" s="35">
        <v>106</v>
      </c>
      <c r="X15" s="35">
        <v>4849600</v>
      </c>
      <c r="Y15" s="35" t="s">
        <v>52</v>
      </c>
      <c r="Z15" s="35"/>
      <c r="AA15" s="36"/>
      <c r="AB15" s="35" t="s">
        <v>52</v>
      </c>
      <c r="AC15" s="35" t="s">
        <v>52</v>
      </c>
      <c r="AD15" s="35" t="s">
        <v>52</v>
      </c>
      <c r="AE15" s="35" t="s">
        <v>52</v>
      </c>
      <c r="AF15" s="35" t="s">
        <v>52</v>
      </c>
      <c r="AG15" s="32" t="s">
        <v>52</v>
      </c>
    </row>
    <row r="16" spans="1:33" s="37" customFormat="1" ht="12.75">
      <c r="A16" s="32">
        <v>2</v>
      </c>
      <c r="B16" s="33" t="s">
        <v>53</v>
      </c>
      <c r="C16" s="40">
        <v>273.76</v>
      </c>
      <c r="D16" s="40">
        <v>159.21</v>
      </c>
      <c r="E16" s="40">
        <v>24.57</v>
      </c>
      <c r="F16" s="40">
        <v>133.82</v>
      </c>
      <c r="G16" s="40">
        <v>0.82</v>
      </c>
      <c r="H16" s="40">
        <v>114.55</v>
      </c>
      <c r="I16" s="40">
        <v>55.32</v>
      </c>
      <c r="J16" s="40">
        <v>13.46</v>
      </c>
      <c r="K16" s="40"/>
      <c r="L16" s="40">
        <v>0.09</v>
      </c>
      <c r="M16" s="40"/>
      <c r="N16" s="40">
        <v>33.38</v>
      </c>
      <c r="O16" s="40">
        <v>0.38</v>
      </c>
      <c r="P16" s="40">
        <v>11.92</v>
      </c>
      <c r="Q16" s="33" t="s">
        <v>50</v>
      </c>
      <c r="R16" s="33" t="s">
        <v>50</v>
      </c>
      <c r="S16" s="33" t="s">
        <v>50</v>
      </c>
      <c r="T16" s="33" t="s">
        <v>50</v>
      </c>
      <c r="U16" s="33" t="s">
        <v>76</v>
      </c>
      <c r="V16" s="34" t="s">
        <v>66</v>
      </c>
      <c r="W16" s="35">
        <v>14936</v>
      </c>
      <c r="X16" s="35">
        <v>4088900</v>
      </c>
      <c r="Y16" s="35" t="s">
        <v>52</v>
      </c>
      <c r="Z16" s="35">
        <v>58.2</v>
      </c>
      <c r="AA16" s="36">
        <v>869300</v>
      </c>
      <c r="AB16" s="35" t="s">
        <v>52</v>
      </c>
      <c r="AC16" s="35" t="s">
        <v>52</v>
      </c>
      <c r="AD16" s="35" t="s">
        <v>52</v>
      </c>
      <c r="AE16" s="35" t="s">
        <v>52</v>
      </c>
      <c r="AF16" s="35" t="s">
        <v>52</v>
      </c>
      <c r="AG16" s="38" t="s">
        <v>52</v>
      </c>
    </row>
    <row r="17" spans="1:33" s="37" customFormat="1" ht="12.75">
      <c r="A17" s="34"/>
      <c r="B17" s="39" t="s">
        <v>67</v>
      </c>
      <c r="C17" s="35" t="s">
        <v>52</v>
      </c>
      <c r="D17" s="35" t="s">
        <v>52</v>
      </c>
      <c r="E17" s="35" t="s">
        <v>52</v>
      </c>
      <c r="F17" s="35" t="s">
        <v>52</v>
      </c>
      <c r="G17" s="35" t="s">
        <v>52</v>
      </c>
      <c r="H17" s="35" t="s">
        <v>52</v>
      </c>
      <c r="I17" s="35" t="s">
        <v>52</v>
      </c>
      <c r="J17" s="35" t="s">
        <v>52</v>
      </c>
      <c r="K17" s="35" t="s">
        <v>52</v>
      </c>
      <c r="L17" s="35" t="s">
        <v>52</v>
      </c>
      <c r="M17" s="35" t="s">
        <v>52</v>
      </c>
      <c r="N17" s="35" t="s">
        <v>52</v>
      </c>
      <c r="O17" s="35" t="s">
        <v>52</v>
      </c>
      <c r="P17" s="35" t="s">
        <v>52</v>
      </c>
      <c r="Q17" s="35" t="s">
        <v>52</v>
      </c>
      <c r="R17" s="35" t="s">
        <v>52</v>
      </c>
      <c r="S17" s="35" t="s">
        <v>52</v>
      </c>
      <c r="T17" s="35" t="s">
        <v>52</v>
      </c>
      <c r="U17" s="35" t="s">
        <v>52</v>
      </c>
      <c r="V17" s="35" t="s">
        <v>52</v>
      </c>
      <c r="W17" s="35" t="s">
        <v>52</v>
      </c>
      <c r="X17" s="35">
        <f>SUM(X15:X16)</f>
        <v>8938500</v>
      </c>
      <c r="Y17" s="35">
        <v>0</v>
      </c>
      <c r="Z17" s="35" t="s">
        <v>52</v>
      </c>
      <c r="AA17" s="35">
        <v>869300</v>
      </c>
      <c r="AB17" s="35">
        <v>0</v>
      </c>
      <c r="AC17" s="35">
        <v>41800</v>
      </c>
      <c r="AD17" s="35">
        <v>0</v>
      </c>
      <c r="AE17" s="35">
        <f>X17-AA17+AC17</f>
        <v>8111000</v>
      </c>
      <c r="AF17" s="35" t="s">
        <v>52</v>
      </c>
      <c r="AG17" s="38" t="s">
        <v>52</v>
      </c>
    </row>
    <row r="18" spans="1:33" s="37" customFormat="1" ht="35.25" customHeight="1">
      <c r="A18" s="30" t="s">
        <v>77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s="37" customFormat="1" ht="96" customHeight="1">
      <c r="A19" s="32">
        <v>1</v>
      </c>
      <c r="B19" s="33" t="s">
        <v>39</v>
      </c>
      <c r="C19" s="41" t="s">
        <v>78</v>
      </c>
      <c r="D19" s="41" t="s">
        <v>79</v>
      </c>
      <c r="E19" s="41" t="s">
        <v>80</v>
      </c>
      <c r="F19" s="41"/>
      <c r="G19" s="41" t="s">
        <v>81</v>
      </c>
      <c r="H19" s="41" t="s">
        <v>82</v>
      </c>
      <c r="I19" s="41"/>
      <c r="J19" s="41"/>
      <c r="K19" s="33"/>
      <c r="L19" s="41" t="s">
        <v>83</v>
      </c>
      <c r="M19" s="41"/>
      <c r="N19" s="41"/>
      <c r="O19" s="41"/>
      <c r="P19" s="41" t="s">
        <v>84</v>
      </c>
      <c r="Q19" s="33" t="s">
        <v>50</v>
      </c>
      <c r="R19" s="33" t="s">
        <v>50</v>
      </c>
      <c r="S19" s="33" t="s">
        <v>50</v>
      </c>
      <c r="T19" s="33" t="s">
        <v>50</v>
      </c>
      <c r="U19" s="33" t="s">
        <v>78</v>
      </c>
      <c r="V19" s="34" t="s">
        <v>51</v>
      </c>
      <c r="W19" s="35">
        <v>160</v>
      </c>
      <c r="X19" s="35">
        <v>9090800</v>
      </c>
      <c r="Y19" s="35" t="s">
        <v>52</v>
      </c>
      <c r="Z19" s="35"/>
      <c r="AA19" s="36"/>
      <c r="AB19" s="35" t="s">
        <v>52</v>
      </c>
      <c r="AC19" s="35" t="s">
        <v>52</v>
      </c>
      <c r="AD19" s="35" t="s">
        <v>52</v>
      </c>
      <c r="AE19" s="35" t="s">
        <v>52</v>
      </c>
      <c r="AF19" s="35" t="s">
        <v>52</v>
      </c>
      <c r="AG19" s="32" t="s">
        <v>52</v>
      </c>
    </row>
    <row r="20" spans="1:33" s="37" customFormat="1" ht="12.75">
      <c r="A20" s="32">
        <v>2</v>
      </c>
      <c r="B20" s="33" t="s">
        <v>53</v>
      </c>
      <c r="C20" s="40">
        <v>237.54</v>
      </c>
      <c r="D20" s="40">
        <v>157.15</v>
      </c>
      <c r="E20" s="40">
        <v>23.07</v>
      </c>
      <c r="F20" s="40">
        <v>133.52</v>
      </c>
      <c r="G20" s="40">
        <v>0.56</v>
      </c>
      <c r="H20" s="40">
        <v>80.39</v>
      </c>
      <c r="I20" s="40">
        <v>44.27</v>
      </c>
      <c r="J20" s="40">
        <v>9.62</v>
      </c>
      <c r="K20" s="40"/>
      <c r="L20" s="40">
        <v>0.22</v>
      </c>
      <c r="M20" s="40"/>
      <c r="N20" s="40">
        <v>14.96</v>
      </c>
      <c r="O20" s="40">
        <v>0.9</v>
      </c>
      <c r="P20" s="40">
        <v>10.42</v>
      </c>
      <c r="Q20" s="33" t="s">
        <v>50</v>
      </c>
      <c r="R20" s="33" t="s">
        <v>50</v>
      </c>
      <c r="S20" s="33" t="s">
        <v>50</v>
      </c>
      <c r="T20" s="33" t="s">
        <v>50</v>
      </c>
      <c r="U20" s="33" t="s">
        <v>85</v>
      </c>
      <c r="V20" s="34" t="s">
        <v>66</v>
      </c>
      <c r="W20" s="35">
        <v>26514</v>
      </c>
      <c r="X20" s="35">
        <v>6298100</v>
      </c>
      <c r="Y20" s="35" t="s">
        <v>52</v>
      </c>
      <c r="Z20" s="35">
        <v>61.88</v>
      </c>
      <c r="AA20" s="36">
        <v>1640700</v>
      </c>
      <c r="AB20" s="35" t="s">
        <v>52</v>
      </c>
      <c r="AC20" s="35" t="s">
        <v>52</v>
      </c>
      <c r="AD20" s="35" t="s">
        <v>52</v>
      </c>
      <c r="AE20" s="35" t="s">
        <v>52</v>
      </c>
      <c r="AF20" s="35" t="s">
        <v>52</v>
      </c>
      <c r="AG20" s="38" t="s">
        <v>52</v>
      </c>
    </row>
    <row r="21" spans="1:33" s="37" customFormat="1" ht="12.75">
      <c r="A21" s="34"/>
      <c r="B21" s="39" t="s">
        <v>67</v>
      </c>
      <c r="C21" s="35" t="s">
        <v>52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5" t="s">
        <v>52</v>
      </c>
      <c r="L21" s="35" t="s">
        <v>52</v>
      </c>
      <c r="M21" s="35" t="s">
        <v>52</v>
      </c>
      <c r="N21" s="35" t="s">
        <v>52</v>
      </c>
      <c r="O21" s="35" t="s">
        <v>52</v>
      </c>
      <c r="P21" s="35" t="s">
        <v>52</v>
      </c>
      <c r="Q21" s="35" t="s">
        <v>52</v>
      </c>
      <c r="R21" s="35" t="s">
        <v>52</v>
      </c>
      <c r="S21" s="35" t="s">
        <v>52</v>
      </c>
      <c r="T21" s="35" t="s">
        <v>52</v>
      </c>
      <c r="U21" s="35" t="s">
        <v>52</v>
      </c>
      <c r="V21" s="35" t="s">
        <v>52</v>
      </c>
      <c r="W21" s="35" t="s">
        <v>52</v>
      </c>
      <c r="X21" s="35">
        <f>SUM(X19:X20)</f>
        <v>15388900</v>
      </c>
      <c r="Y21" s="35">
        <v>0</v>
      </c>
      <c r="Z21" s="35" t="s">
        <v>52</v>
      </c>
      <c r="AA21" s="35">
        <v>1640700</v>
      </c>
      <c r="AB21" s="35">
        <v>0</v>
      </c>
      <c r="AC21" s="35">
        <v>44400</v>
      </c>
      <c r="AD21" s="35">
        <v>0</v>
      </c>
      <c r="AE21" s="35">
        <f>X21-AA21+AC21</f>
        <v>13792600</v>
      </c>
      <c r="AF21" s="35" t="s">
        <v>52</v>
      </c>
      <c r="AG21" s="38" t="s">
        <v>52</v>
      </c>
    </row>
    <row r="22" spans="1:33" s="37" customFormat="1" ht="36.75" customHeight="1">
      <c r="A22" s="30" t="s">
        <v>86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s="37" customFormat="1" ht="97.5" customHeight="1">
      <c r="A23" s="32">
        <v>1</v>
      </c>
      <c r="B23" s="33" t="s">
        <v>39</v>
      </c>
      <c r="C23" s="33" t="s">
        <v>87</v>
      </c>
      <c r="D23" s="33" t="s">
        <v>88</v>
      </c>
      <c r="E23" s="33" t="s">
        <v>89</v>
      </c>
      <c r="F23" s="40"/>
      <c r="G23" s="40">
        <v>200</v>
      </c>
      <c r="H23" s="40">
        <v>413.33</v>
      </c>
      <c r="I23" s="40"/>
      <c r="J23" s="40"/>
      <c r="K23" s="40"/>
      <c r="L23" s="40">
        <v>225.45</v>
      </c>
      <c r="M23" s="40"/>
      <c r="N23" s="40"/>
      <c r="O23" s="40"/>
      <c r="P23" s="40">
        <v>187.88</v>
      </c>
      <c r="Q23" s="33">
        <v>1</v>
      </c>
      <c r="R23" s="33">
        <v>1</v>
      </c>
      <c r="S23" s="33">
        <v>1</v>
      </c>
      <c r="T23" s="33" t="s">
        <v>50</v>
      </c>
      <c r="U23" s="33" t="s">
        <v>87</v>
      </c>
      <c r="V23" s="34" t="s">
        <v>51</v>
      </c>
      <c r="W23" s="35">
        <v>165</v>
      </c>
      <c r="X23" s="35">
        <v>8498100</v>
      </c>
      <c r="Y23" s="35" t="s">
        <v>52</v>
      </c>
      <c r="Z23" s="35"/>
      <c r="AA23" s="36"/>
      <c r="AB23" s="35" t="s">
        <v>52</v>
      </c>
      <c r="AC23" s="35" t="s">
        <v>52</v>
      </c>
      <c r="AD23" s="35" t="s">
        <v>52</v>
      </c>
      <c r="AE23" s="35" t="s">
        <v>52</v>
      </c>
      <c r="AF23" s="35" t="s">
        <v>52</v>
      </c>
      <c r="AG23" s="32" t="s">
        <v>52</v>
      </c>
    </row>
    <row r="24" spans="1:33" s="37" customFormat="1" ht="12.75">
      <c r="A24" s="32">
        <v>2</v>
      </c>
      <c r="B24" s="33" t="s">
        <v>53</v>
      </c>
      <c r="C24" s="40">
        <v>219.92</v>
      </c>
      <c r="D24" s="40">
        <v>134.19</v>
      </c>
      <c r="E24" s="40">
        <v>19.01</v>
      </c>
      <c r="F24" s="40">
        <v>114.72</v>
      </c>
      <c r="G24" s="40">
        <v>0.46</v>
      </c>
      <c r="H24" s="40">
        <v>85.73</v>
      </c>
      <c r="I24" s="40">
        <v>40.38</v>
      </c>
      <c r="J24" s="40">
        <v>12.14</v>
      </c>
      <c r="K24" s="40"/>
      <c r="L24" s="40"/>
      <c r="M24" s="40"/>
      <c r="N24" s="40">
        <v>21.13</v>
      </c>
      <c r="O24" s="40">
        <v>1.06</v>
      </c>
      <c r="P24" s="40">
        <v>11.02</v>
      </c>
      <c r="Q24" s="33" t="s">
        <v>50</v>
      </c>
      <c r="R24" s="33" t="s">
        <v>50</v>
      </c>
      <c r="S24" s="33" t="s">
        <v>50</v>
      </c>
      <c r="T24" s="33" t="s">
        <v>50</v>
      </c>
      <c r="U24" s="33" t="s">
        <v>90</v>
      </c>
      <c r="V24" s="34" t="s">
        <v>66</v>
      </c>
      <c r="W24" s="35">
        <v>25750</v>
      </c>
      <c r="X24" s="35">
        <v>5662900</v>
      </c>
      <c r="Y24" s="35" t="s">
        <v>52</v>
      </c>
      <c r="Z24" s="35">
        <v>56.33</v>
      </c>
      <c r="AA24" s="36">
        <v>1450500</v>
      </c>
      <c r="AB24" s="35" t="s">
        <v>52</v>
      </c>
      <c r="AC24" s="35" t="s">
        <v>52</v>
      </c>
      <c r="AD24" s="35" t="s">
        <v>52</v>
      </c>
      <c r="AE24" s="35" t="s">
        <v>52</v>
      </c>
      <c r="AF24" s="35" t="s">
        <v>52</v>
      </c>
      <c r="AG24" s="38" t="s">
        <v>52</v>
      </c>
    </row>
    <row r="25" spans="1:33" s="37" customFormat="1" ht="12.75">
      <c r="A25" s="34"/>
      <c r="B25" s="39" t="s">
        <v>67</v>
      </c>
      <c r="C25" s="35" t="s">
        <v>52</v>
      </c>
      <c r="D25" s="35" t="s">
        <v>52</v>
      </c>
      <c r="E25" s="35" t="s">
        <v>52</v>
      </c>
      <c r="F25" s="35" t="s">
        <v>52</v>
      </c>
      <c r="G25" s="35" t="s">
        <v>52</v>
      </c>
      <c r="H25" s="35" t="s">
        <v>52</v>
      </c>
      <c r="I25" s="35" t="s">
        <v>52</v>
      </c>
      <c r="J25" s="35" t="s">
        <v>52</v>
      </c>
      <c r="K25" s="35" t="s">
        <v>52</v>
      </c>
      <c r="L25" s="35" t="s">
        <v>52</v>
      </c>
      <c r="M25" s="35" t="s">
        <v>52</v>
      </c>
      <c r="N25" s="35" t="s">
        <v>52</v>
      </c>
      <c r="O25" s="35" t="s">
        <v>52</v>
      </c>
      <c r="P25" s="35" t="s">
        <v>52</v>
      </c>
      <c r="Q25" s="35" t="s">
        <v>52</v>
      </c>
      <c r="R25" s="35" t="s">
        <v>52</v>
      </c>
      <c r="S25" s="35" t="s">
        <v>52</v>
      </c>
      <c r="T25" s="35" t="s">
        <v>52</v>
      </c>
      <c r="U25" s="35" t="s">
        <v>52</v>
      </c>
      <c r="V25" s="35" t="s">
        <v>52</v>
      </c>
      <c r="W25" s="35" t="s">
        <v>52</v>
      </c>
      <c r="X25" s="35">
        <f>SUM(X23:X24)</f>
        <v>14161000</v>
      </c>
      <c r="Y25" s="35">
        <v>0</v>
      </c>
      <c r="Z25" s="35" t="s">
        <v>52</v>
      </c>
      <c r="AA25" s="35">
        <v>1450500</v>
      </c>
      <c r="AB25" s="35">
        <v>0</v>
      </c>
      <c r="AC25" s="35">
        <v>31200</v>
      </c>
      <c r="AD25" s="35">
        <v>0</v>
      </c>
      <c r="AE25" s="35">
        <f>X25-AA25+AC25</f>
        <v>12741700</v>
      </c>
      <c r="AF25" s="35" t="s">
        <v>52</v>
      </c>
      <c r="AG25" s="38" t="s">
        <v>52</v>
      </c>
    </row>
    <row r="26" spans="1:33" s="37" customFormat="1" ht="33.75" customHeight="1">
      <c r="A26" s="30" t="s">
        <v>91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s="37" customFormat="1" ht="96" customHeight="1">
      <c r="A27" s="32">
        <v>1</v>
      </c>
      <c r="B27" s="33" t="s">
        <v>39</v>
      </c>
      <c r="C27" s="33" t="s">
        <v>92</v>
      </c>
      <c r="D27" s="33" t="s">
        <v>93</v>
      </c>
      <c r="E27" s="33" t="s">
        <v>94</v>
      </c>
      <c r="F27" s="33"/>
      <c r="G27" s="33" t="s">
        <v>95</v>
      </c>
      <c r="H27" s="33" t="s">
        <v>96</v>
      </c>
      <c r="I27" s="33"/>
      <c r="J27" s="33"/>
      <c r="K27" s="33"/>
      <c r="L27" s="33" t="s">
        <v>97</v>
      </c>
      <c r="M27" s="33"/>
      <c r="N27" s="33"/>
      <c r="O27" s="33"/>
      <c r="P27" s="33" t="s">
        <v>98</v>
      </c>
      <c r="Q27" s="33" t="s">
        <v>50</v>
      </c>
      <c r="R27" s="33" t="s">
        <v>50</v>
      </c>
      <c r="S27" s="33" t="s">
        <v>50</v>
      </c>
      <c r="T27" s="33" t="s">
        <v>50</v>
      </c>
      <c r="U27" s="33" t="s">
        <v>92</v>
      </c>
      <c r="V27" s="34" t="s">
        <v>51</v>
      </c>
      <c r="W27" s="35">
        <v>70</v>
      </c>
      <c r="X27" s="35">
        <v>4067100</v>
      </c>
      <c r="Y27" s="35" t="s">
        <v>52</v>
      </c>
      <c r="Z27" s="35"/>
      <c r="AA27" s="36"/>
      <c r="AB27" s="35" t="s">
        <v>52</v>
      </c>
      <c r="AC27" s="35" t="s">
        <v>52</v>
      </c>
      <c r="AD27" s="35" t="s">
        <v>52</v>
      </c>
      <c r="AE27" s="35" t="s">
        <v>52</v>
      </c>
      <c r="AF27" s="35" t="s">
        <v>52</v>
      </c>
      <c r="AG27" s="32" t="s">
        <v>52</v>
      </c>
    </row>
    <row r="28" spans="1:33" s="37" customFormat="1" ht="12.75">
      <c r="A28" s="32">
        <v>2</v>
      </c>
      <c r="B28" s="33" t="s">
        <v>53</v>
      </c>
      <c r="C28" s="40">
        <v>263.77</v>
      </c>
      <c r="D28" s="40">
        <v>157.14</v>
      </c>
      <c r="E28" s="40">
        <v>28.67</v>
      </c>
      <c r="F28" s="40">
        <v>127.94</v>
      </c>
      <c r="G28" s="40">
        <v>0.53</v>
      </c>
      <c r="H28" s="40">
        <v>106.63</v>
      </c>
      <c r="I28" s="40">
        <v>20.71</v>
      </c>
      <c r="J28" s="40">
        <v>9.2</v>
      </c>
      <c r="K28" s="40"/>
      <c r="L28" s="40"/>
      <c r="M28" s="40"/>
      <c r="N28" s="40">
        <v>62.32</v>
      </c>
      <c r="O28" s="40">
        <v>1.77</v>
      </c>
      <c r="P28" s="40">
        <v>12.63</v>
      </c>
      <c r="Q28" s="33" t="s">
        <v>50</v>
      </c>
      <c r="R28" s="33" t="s">
        <v>50</v>
      </c>
      <c r="S28" s="33" t="s">
        <v>50</v>
      </c>
      <c r="T28" s="33" t="s">
        <v>50</v>
      </c>
      <c r="U28" s="33" t="s">
        <v>99</v>
      </c>
      <c r="V28" s="34" t="s">
        <v>66</v>
      </c>
      <c r="W28" s="35">
        <v>11147</v>
      </c>
      <c r="X28" s="35">
        <v>2940200</v>
      </c>
      <c r="Y28" s="35" t="s">
        <v>52</v>
      </c>
      <c r="Z28" s="35">
        <v>54.92</v>
      </c>
      <c r="AA28" s="36">
        <v>612200</v>
      </c>
      <c r="AB28" s="35" t="s">
        <v>52</v>
      </c>
      <c r="AC28" s="35" t="s">
        <v>52</v>
      </c>
      <c r="AD28" s="35" t="s">
        <v>52</v>
      </c>
      <c r="AE28" s="35" t="s">
        <v>52</v>
      </c>
      <c r="AF28" s="35" t="s">
        <v>52</v>
      </c>
      <c r="AG28" s="38" t="s">
        <v>52</v>
      </c>
    </row>
    <row r="29" spans="1:33" s="37" customFormat="1" ht="12.75">
      <c r="A29" s="34"/>
      <c r="B29" s="39" t="s">
        <v>67</v>
      </c>
      <c r="C29" s="35" t="s">
        <v>52</v>
      </c>
      <c r="D29" s="35" t="s">
        <v>52</v>
      </c>
      <c r="E29" s="35" t="s">
        <v>52</v>
      </c>
      <c r="F29" s="35" t="s">
        <v>52</v>
      </c>
      <c r="G29" s="35" t="s">
        <v>52</v>
      </c>
      <c r="H29" s="35" t="s">
        <v>52</v>
      </c>
      <c r="I29" s="35" t="s">
        <v>52</v>
      </c>
      <c r="J29" s="35" t="s">
        <v>52</v>
      </c>
      <c r="K29" s="35" t="s">
        <v>52</v>
      </c>
      <c r="L29" s="35" t="s">
        <v>52</v>
      </c>
      <c r="M29" s="35" t="s">
        <v>52</v>
      </c>
      <c r="N29" s="35" t="s">
        <v>52</v>
      </c>
      <c r="O29" s="35" t="s">
        <v>52</v>
      </c>
      <c r="P29" s="35" t="s">
        <v>52</v>
      </c>
      <c r="Q29" s="35" t="s">
        <v>52</v>
      </c>
      <c r="R29" s="35" t="s">
        <v>52</v>
      </c>
      <c r="S29" s="35" t="s">
        <v>52</v>
      </c>
      <c r="T29" s="35" t="s">
        <v>52</v>
      </c>
      <c r="U29" s="35" t="s">
        <v>52</v>
      </c>
      <c r="V29" s="35" t="s">
        <v>52</v>
      </c>
      <c r="W29" s="35" t="s">
        <v>52</v>
      </c>
      <c r="X29" s="35">
        <f>SUM(X27:X28)</f>
        <v>7007300</v>
      </c>
      <c r="Y29" s="35">
        <v>0</v>
      </c>
      <c r="Z29" s="35" t="s">
        <v>52</v>
      </c>
      <c r="AA29" s="35">
        <v>612200</v>
      </c>
      <c r="AB29" s="35">
        <v>0</v>
      </c>
      <c r="AC29" s="35">
        <v>15200</v>
      </c>
      <c r="AD29" s="35">
        <v>0</v>
      </c>
      <c r="AE29" s="35">
        <f>X29-AA29+AC29</f>
        <v>6410300</v>
      </c>
      <c r="AF29" s="35" t="s">
        <v>52</v>
      </c>
      <c r="AG29" s="38" t="s">
        <v>52</v>
      </c>
    </row>
    <row r="30" spans="1:33" s="37" customFormat="1" ht="35.25" customHeight="1">
      <c r="A30" s="30" t="s">
        <v>100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s="37" customFormat="1" ht="97.5" customHeight="1">
      <c r="A31" s="32">
        <v>1</v>
      </c>
      <c r="B31" s="33" t="s">
        <v>39</v>
      </c>
      <c r="C31" s="33" t="s">
        <v>101</v>
      </c>
      <c r="D31" s="33" t="s">
        <v>102</v>
      </c>
      <c r="E31" s="33" t="s">
        <v>103</v>
      </c>
      <c r="F31" s="33"/>
      <c r="G31" s="33" t="s">
        <v>104</v>
      </c>
      <c r="H31" s="33" t="s">
        <v>105</v>
      </c>
      <c r="I31" s="33"/>
      <c r="J31" s="33"/>
      <c r="K31" s="33"/>
      <c r="L31" s="33" t="s">
        <v>106</v>
      </c>
      <c r="M31" s="33"/>
      <c r="N31" s="33"/>
      <c r="O31" s="33"/>
      <c r="P31" s="33" t="s">
        <v>107</v>
      </c>
      <c r="Q31" s="33" t="s">
        <v>50</v>
      </c>
      <c r="R31" s="33" t="s">
        <v>50</v>
      </c>
      <c r="S31" s="33" t="s">
        <v>50</v>
      </c>
      <c r="T31" s="33" t="s">
        <v>50</v>
      </c>
      <c r="U31" s="33" t="s">
        <v>101</v>
      </c>
      <c r="V31" s="34" t="s">
        <v>51</v>
      </c>
      <c r="W31" s="35">
        <v>19</v>
      </c>
      <c r="X31" s="35">
        <v>1448300</v>
      </c>
      <c r="Y31" s="35" t="s">
        <v>52</v>
      </c>
      <c r="Z31" s="35"/>
      <c r="AA31" s="36"/>
      <c r="AB31" s="35" t="s">
        <v>52</v>
      </c>
      <c r="AC31" s="35" t="s">
        <v>52</v>
      </c>
      <c r="AD31" s="35" t="s">
        <v>52</v>
      </c>
      <c r="AE31" s="35" t="s">
        <v>52</v>
      </c>
      <c r="AF31" s="35" t="s">
        <v>52</v>
      </c>
      <c r="AG31" s="32" t="s">
        <v>52</v>
      </c>
    </row>
    <row r="32" spans="1:33" s="37" customFormat="1" ht="12.75">
      <c r="A32" s="32">
        <v>2</v>
      </c>
      <c r="B32" s="33" t="s">
        <v>53</v>
      </c>
      <c r="C32" s="40">
        <v>549.16</v>
      </c>
      <c r="D32" s="40">
        <v>181.99</v>
      </c>
      <c r="E32" s="40">
        <v>55.04</v>
      </c>
      <c r="F32" s="40">
        <v>125.87</v>
      </c>
      <c r="G32" s="40">
        <v>1.08</v>
      </c>
      <c r="H32" s="40">
        <v>367.17</v>
      </c>
      <c r="I32" s="40">
        <v>125.51</v>
      </c>
      <c r="J32" s="40">
        <v>62.75</v>
      </c>
      <c r="K32" s="40"/>
      <c r="L32" s="40">
        <v>0.47</v>
      </c>
      <c r="M32" s="40"/>
      <c r="N32" s="40">
        <v>169.97</v>
      </c>
      <c r="O32" s="40">
        <v>2.48</v>
      </c>
      <c r="P32" s="40">
        <v>5.99</v>
      </c>
      <c r="Q32" s="33" t="s">
        <v>50</v>
      </c>
      <c r="R32" s="33" t="s">
        <v>50</v>
      </c>
      <c r="S32" s="33" t="s">
        <v>50</v>
      </c>
      <c r="T32" s="33" t="s">
        <v>50</v>
      </c>
      <c r="U32" s="33" t="s">
        <v>108</v>
      </c>
      <c r="V32" s="34" t="s">
        <v>66</v>
      </c>
      <c r="W32" s="35">
        <v>2787</v>
      </c>
      <c r="X32" s="35">
        <v>1530500</v>
      </c>
      <c r="Y32" s="35" t="s">
        <v>52</v>
      </c>
      <c r="Z32" s="35">
        <v>48.98</v>
      </c>
      <c r="AA32" s="36">
        <v>136500</v>
      </c>
      <c r="AB32" s="35" t="s">
        <v>52</v>
      </c>
      <c r="AC32" s="35" t="s">
        <v>52</v>
      </c>
      <c r="AD32" s="35" t="s">
        <v>52</v>
      </c>
      <c r="AE32" s="35" t="s">
        <v>52</v>
      </c>
      <c r="AF32" s="35" t="s">
        <v>52</v>
      </c>
      <c r="AG32" s="38" t="s">
        <v>52</v>
      </c>
    </row>
    <row r="33" spans="1:33" s="37" customFormat="1" ht="12.75">
      <c r="A33" s="34"/>
      <c r="B33" s="39" t="s">
        <v>67</v>
      </c>
      <c r="C33" s="35" t="s">
        <v>52</v>
      </c>
      <c r="D33" s="35" t="s">
        <v>52</v>
      </c>
      <c r="E33" s="35" t="s">
        <v>52</v>
      </c>
      <c r="F33" s="35" t="s">
        <v>52</v>
      </c>
      <c r="G33" s="35" t="s">
        <v>52</v>
      </c>
      <c r="H33" s="35" t="s">
        <v>52</v>
      </c>
      <c r="I33" s="35" t="s">
        <v>52</v>
      </c>
      <c r="J33" s="35" t="s">
        <v>52</v>
      </c>
      <c r="K33" s="35" t="s">
        <v>52</v>
      </c>
      <c r="L33" s="35" t="s">
        <v>52</v>
      </c>
      <c r="M33" s="35" t="s">
        <v>52</v>
      </c>
      <c r="N33" s="35" t="s">
        <v>52</v>
      </c>
      <c r="O33" s="35" t="s">
        <v>52</v>
      </c>
      <c r="P33" s="35" t="s">
        <v>52</v>
      </c>
      <c r="Q33" s="35" t="s">
        <v>52</v>
      </c>
      <c r="R33" s="35" t="s">
        <v>52</v>
      </c>
      <c r="S33" s="35" t="s">
        <v>52</v>
      </c>
      <c r="T33" s="35" t="s">
        <v>52</v>
      </c>
      <c r="U33" s="35" t="s">
        <v>52</v>
      </c>
      <c r="V33" s="35" t="s">
        <v>52</v>
      </c>
      <c r="W33" s="35" t="s">
        <v>52</v>
      </c>
      <c r="X33" s="35">
        <f>SUM(X31:X32)</f>
        <v>2978800</v>
      </c>
      <c r="Y33" s="35">
        <v>0</v>
      </c>
      <c r="Z33" s="35" t="s">
        <v>52</v>
      </c>
      <c r="AA33" s="35">
        <v>136500</v>
      </c>
      <c r="AB33" s="35">
        <v>0</v>
      </c>
      <c r="AC33" s="35">
        <v>2600</v>
      </c>
      <c r="AD33" s="35">
        <v>0</v>
      </c>
      <c r="AE33" s="35">
        <f>X33-AA33+AC33</f>
        <v>2844900</v>
      </c>
      <c r="AF33" s="35" t="s">
        <v>52</v>
      </c>
      <c r="AG33" s="38" t="s">
        <v>52</v>
      </c>
    </row>
    <row r="34" spans="1:33" s="37" customFormat="1" ht="33.75" customHeight="1">
      <c r="A34" s="30" t="s">
        <v>109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s="37" customFormat="1" ht="94.5" customHeight="1">
      <c r="A35" s="32">
        <v>1</v>
      </c>
      <c r="B35" s="33" t="s">
        <v>39</v>
      </c>
      <c r="C35" s="33" t="s">
        <v>110</v>
      </c>
      <c r="D35" s="33" t="s">
        <v>111</v>
      </c>
      <c r="E35" s="33" t="s">
        <v>112</v>
      </c>
      <c r="F35" s="33"/>
      <c r="G35" s="33" t="s">
        <v>113</v>
      </c>
      <c r="H35" s="33" t="s">
        <v>114</v>
      </c>
      <c r="I35" s="33"/>
      <c r="J35" s="33"/>
      <c r="K35" s="33"/>
      <c r="L35" s="33" t="s">
        <v>115</v>
      </c>
      <c r="M35" s="33"/>
      <c r="N35" s="33"/>
      <c r="O35" s="33"/>
      <c r="P35" s="33" t="s">
        <v>116</v>
      </c>
      <c r="Q35" s="33" t="s">
        <v>50</v>
      </c>
      <c r="R35" s="33" t="s">
        <v>50</v>
      </c>
      <c r="S35" s="33" t="s">
        <v>50</v>
      </c>
      <c r="T35" s="33" t="s">
        <v>50</v>
      </c>
      <c r="U35" s="33" t="s">
        <v>110</v>
      </c>
      <c r="V35" s="34" t="s">
        <v>51</v>
      </c>
      <c r="W35" s="35">
        <v>28</v>
      </c>
      <c r="X35" s="42">
        <v>1942000</v>
      </c>
      <c r="Y35" s="35" t="s">
        <v>52</v>
      </c>
      <c r="Z35" s="35"/>
      <c r="AA35" s="36"/>
      <c r="AB35" s="35" t="s">
        <v>52</v>
      </c>
      <c r="AC35" s="35" t="s">
        <v>52</v>
      </c>
      <c r="AD35" s="35" t="s">
        <v>52</v>
      </c>
      <c r="AE35" s="35" t="s">
        <v>52</v>
      </c>
      <c r="AF35" s="35" t="s">
        <v>52</v>
      </c>
      <c r="AG35" s="32" t="s">
        <v>52</v>
      </c>
    </row>
    <row r="36" spans="1:33" s="37" customFormat="1" ht="12.75">
      <c r="A36" s="32">
        <v>2</v>
      </c>
      <c r="B36" s="33" t="s">
        <v>53</v>
      </c>
      <c r="C36" s="40">
        <v>534.31</v>
      </c>
      <c r="D36" s="40">
        <v>170.97</v>
      </c>
      <c r="E36" s="40">
        <v>41.22</v>
      </c>
      <c r="F36" s="40">
        <v>128.62</v>
      </c>
      <c r="G36" s="40">
        <v>1.13</v>
      </c>
      <c r="H36" s="40">
        <v>363.34</v>
      </c>
      <c r="I36" s="40">
        <v>24.79</v>
      </c>
      <c r="J36" s="40">
        <v>186.58</v>
      </c>
      <c r="K36" s="40"/>
      <c r="L36" s="40"/>
      <c r="M36" s="40"/>
      <c r="N36" s="40">
        <v>134.12</v>
      </c>
      <c r="O36" s="40">
        <v>1.12</v>
      </c>
      <c r="P36" s="40">
        <v>16.73</v>
      </c>
      <c r="Q36" s="33" t="s">
        <v>50</v>
      </c>
      <c r="R36" s="33" t="s">
        <v>50</v>
      </c>
      <c r="S36" s="33" t="s">
        <v>50</v>
      </c>
      <c r="T36" s="33" t="s">
        <v>50</v>
      </c>
      <c r="U36" s="33" t="s">
        <v>117</v>
      </c>
      <c r="V36" s="34" t="s">
        <v>66</v>
      </c>
      <c r="W36" s="35">
        <v>5199</v>
      </c>
      <c r="X36" s="35">
        <v>2777900</v>
      </c>
      <c r="Y36" s="35" t="s">
        <v>52</v>
      </c>
      <c r="Z36" s="35">
        <v>47.09</v>
      </c>
      <c r="AA36" s="36">
        <v>244800</v>
      </c>
      <c r="AB36" s="35" t="s">
        <v>52</v>
      </c>
      <c r="AC36" s="35" t="s">
        <v>52</v>
      </c>
      <c r="AD36" s="35" t="s">
        <v>52</v>
      </c>
      <c r="AE36" s="35" t="s">
        <v>52</v>
      </c>
      <c r="AF36" s="35" t="s">
        <v>52</v>
      </c>
      <c r="AG36" s="38" t="s">
        <v>52</v>
      </c>
    </row>
    <row r="37" spans="1:33" s="37" customFormat="1" ht="12.75">
      <c r="A37" s="34"/>
      <c r="B37" s="39" t="s">
        <v>67</v>
      </c>
      <c r="C37" s="35" t="s">
        <v>52</v>
      </c>
      <c r="D37" s="35" t="s">
        <v>52</v>
      </c>
      <c r="E37" s="35" t="s">
        <v>52</v>
      </c>
      <c r="F37" s="35" t="s">
        <v>52</v>
      </c>
      <c r="G37" s="35" t="s">
        <v>52</v>
      </c>
      <c r="H37" s="35" t="s">
        <v>52</v>
      </c>
      <c r="I37" s="35" t="s">
        <v>52</v>
      </c>
      <c r="J37" s="35" t="s">
        <v>52</v>
      </c>
      <c r="K37" s="35" t="s">
        <v>52</v>
      </c>
      <c r="L37" s="35" t="s">
        <v>52</v>
      </c>
      <c r="M37" s="35" t="s">
        <v>52</v>
      </c>
      <c r="N37" s="35" t="s">
        <v>52</v>
      </c>
      <c r="O37" s="35" t="s">
        <v>52</v>
      </c>
      <c r="P37" s="35" t="s">
        <v>52</v>
      </c>
      <c r="Q37" s="35" t="s">
        <v>52</v>
      </c>
      <c r="R37" s="35" t="s">
        <v>52</v>
      </c>
      <c r="S37" s="35" t="s">
        <v>52</v>
      </c>
      <c r="T37" s="35" t="s">
        <v>52</v>
      </c>
      <c r="U37" s="35" t="s">
        <v>52</v>
      </c>
      <c r="V37" s="35" t="s">
        <v>52</v>
      </c>
      <c r="W37" s="35" t="s">
        <v>52</v>
      </c>
      <c r="X37" s="35">
        <f>SUM(X35:X36)</f>
        <v>4719900</v>
      </c>
      <c r="Y37" s="35">
        <v>0</v>
      </c>
      <c r="Z37" s="35" t="s">
        <v>52</v>
      </c>
      <c r="AA37" s="35">
        <v>244800</v>
      </c>
      <c r="AB37" s="35">
        <v>0</v>
      </c>
      <c r="AC37" s="35">
        <v>9500</v>
      </c>
      <c r="AD37" s="35">
        <v>0</v>
      </c>
      <c r="AE37" s="35">
        <f>X37-AA37+AC37</f>
        <v>4484600</v>
      </c>
      <c r="AF37" s="35" t="s">
        <v>52</v>
      </c>
      <c r="AG37" s="38" t="s">
        <v>52</v>
      </c>
    </row>
    <row r="38" spans="1:33" s="37" customFormat="1" ht="36.75" customHeight="1">
      <c r="A38" s="30" t="s">
        <v>118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s="37" customFormat="1" ht="97.5" customHeight="1">
      <c r="A39" s="32">
        <v>1</v>
      </c>
      <c r="B39" s="33" t="s">
        <v>39</v>
      </c>
      <c r="C39" s="33" t="s">
        <v>119</v>
      </c>
      <c r="D39" s="33" t="s">
        <v>120</v>
      </c>
      <c r="E39" s="33" t="s">
        <v>121</v>
      </c>
      <c r="F39" s="33"/>
      <c r="G39" s="33" t="s">
        <v>122</v>
      </c>
      <c r="H39" s="33" t="s">
        <v>123</v>
      </c>
      <c r="I39" s="33"/>
      <c r="J39" s="33"/>
      <c r="K39" s="33"/>
      <c r="L39" s="33" t="s">
        <v>124</v>
      </c>
      <c r="M39" s="33"/>
      <c r="N39" s="33"/>
      <c r="O39" s="33"/>
      <c r="P39" s="33" t="s">
        <v>98</v>
      </c>
      <c r="Q39" s="33" t="s">
        <v>50</v>
      </c>
      <c r="R39" s="33" t="s">
        <v>50</v>
      </c>
      <c r="S39" s="33" t="s">
        <v>50</v>
      </c>
      <c r="T39" s="33" t="s">
        <v>50</v>
      </c>
      <c r="U39" s="33" t="s">
        <v>119</v>
      </c>
      <c r="V39" s="34" t="s">
        <v>51</v>
      </c>
      <c r="W39" s="35">
        <v>70</v>
      </c>
      <c r="X39" s="35">
        <v>4029400</v>
      </c>
      <c r="Y39" s="35" t="s">
        <v>52</v>
      </c>
      <c r="Z39" s="35"/>
      <c r="AA39" s="36"/>
      <c r="AB39" s="35" t="s">
        <v>52</v>
      </c>
      <c r="AC39" s="35" t="s">
        <v>52</v>
      </c>
      <c r="AD39" s="35" t="s">
        <v>52</v>
      </c>
      <c r="AE39" s="35" t="s">
        <v>52</v>
      </c>
      <c r="AF39" s="35" t="s">
        <v>52</v>
      </c>
      <c r="AG39" s="32" t="s">
        <v>52</v>
      </c>
    </row>
    <row r="40" spans="1:33" s="37" customFormat="1" ht="12.75">
      <c r="A40" s="32">
        <v>2</v>
      </c>
      <c r="B40" s="33" t="s">
        <v>53</v>
      </c>
      <c r="C40" s="40">
        <v>290.18</v>
      </c>
      <c r="D40" s="40">
        <v>167.72</v>
      </c>
      <c r="E40" s="40">
        <v>32.28</v>
      </c>
      <c r="F40" s="40">
        <v>134.66</v>
      </c>
      <c r="G40" s="40">
        <v>0.78</v>
      </c>
      <c r="H40" s="40">
        <v>122.46</v>
      </c>
      <c r="I40" s="40">
        <v>53.38</v>
      </c>
      <c r="J40" s="40">
        <v>16.05</v>
      </c>
      <c r="K40" s="40"/>
      <c r="L40" s="40"/>
      <c r="M40" s="40"/>
      <c r="N40" s="40">
        <v>42.12</v>
      </c>
      <c r="O40" s="40">
        <v>1.45</v>
      </c>
      <c r="P40" s="40">
        <v>9.46</v>
      </c>
      <c r="Q40" s="33" t="s">
        <v>50</v>
      </c>
      <c r="R40" s="33" t="s">
        <v>50</v>
      </c>
      <c r="S40" s="33" t="s">
        <v>50</v>
      </c>
      <c r="T40" s="33" t="s">
        <v>50</v>
      </c>
      <c r="U40" s="33" t="s">
        <v>125</v>
      </c>
      <c r="V40" s="34" t="s">
        <v>66</v>
      </c>
      <c r="W40" s="35">
        <v>11393</v>
      </c>
      <c r="X40" s="35">
        <v>3306000</v>
      </c>
      <c r="Y40" s="35" t="s">
        <v>52</v>
      </c>
      <c r="Z40" s="35">
        <v>48.19</v>
      </c>
      <c r="AA40" s="36">
        <v>549000</v>
      </c>
      <c r="AB40" s="35" t="s">
        <v>52</v>
      </c>
      <c r="AC40" s="35" t="s">
        <v>52</v>
      </c>
      <c r="AD40" s="35" t="s">
        <v>52</v>
      </c>
      <c r="AE40" s="35" t="s">
        <v>52</v>
      </c>
      <c r="AF40" s="35" t="s">
        <v>52</v>
      </c>
      <c r="AG40" s="38" t="s">
        <v>52</v>
      </c>
    </row>
    <row r="41" spans="1:33" s="37" customFormat="1" ht="12.75">
      <c r="A41" s="34"/>
      <c r="B41" s="39" t="s">
        <v>67</v>
      </c>
      <c r="C41" s="35" t="s">
        <v>52</v>
      </c>
      <c r="D41" s="35" t="s">
        <v>52</v>
      </c>
      <c r="E41" s="35" t="s">
        <v>52</v>
      </c>
      <c r="F41" s="35" t="s">
        <v>52</v>
      </c>
      <c r="G41" s="35" t="s">
        <v>52</v>
      </c>
      <c r="H41" s="35" t="s">
        <v>52</v>
      </c>
      <c r="I41" s="35" t="s">
        <v>52</v>
      </c>
      <c r="J41" s="35" t="s">
        <v>52</v>
      </c>
      <c r="K41" s="35" t="s">
        <v>52</v>
      </c>
      <c r="L41" s="35" t="s">
        <v>52</v>
      </c>
      <c r="M41" s="35" t="s">
        <v>52</v>
      </c>
      <c r="N41" s="35" t="s">
        <v>52</v>
      </c>
      <c r="O41" s="35" t="s">
        <v>52</v>
      </c>
      <c r="P41" s="35" t="s">
        <v>52</v>
      </c>
      <c r="Q41" s="35" t="s">
        <v>52</v>
      </c>
      <c r="R41" s="35" t="s">
        <v>52</v>
      </c>
      <c r="S41" s="35" t="s">
        <v>52</v>
      </c>
      <c r="T41" s="35" t="s">
        <v>52</v>
      </c>
      <c r="U41" s="35" t="s">
        <v>52</v>
      </c>
      <c r="V41" s="35" t="s">
        <v>52</v>
      </c>
      <c r="W41" s="35" t="s">
        <v>52</v>
      </c>
      <c r="X41" s="35">
        <f>SUM(X39:X40)</f>
        <v>7335400</v>
      </c>
      <c r="Y41" s="35">
        <v>0</v>
      </c>
      <c r="Z41" s="35" t="s">
        <v>52</v>
      </c>
      <c r="AA41" s="35">
        <v>549000</v>
      </c>
      <c r="AB41" s="35">
        <v>0</v>
      </c>
      <c r="AC41" s="35">
        <v>25500</v>
      </c>
      <c r="AD41" s="35">
        <v>0</v>
      </c>
      <c r="AE41" s="35">
        <f>X41-AA41+AC41</f>
        <v>6811900</v>
      </c>
      <c r="AF41" s="35" t="s">
        <v>52</v>
      </c>
      <c r="AG41" s="38" t="s">
        <v>52</v>
      </c>
    </row>
    <row r="42" spans="1:33" s="37" customFormat="1" ht="33.75" customHeight="1">
      <c r="A42" s="30" t="s">
        <v>126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s="37" customFormat="1" ht="96" customHeight="1">
      <c r="A43" s="32">
        <v>1</v>
      </c>
      <c r="B43" s="33" t="s">
        <v>39</v>
      </c>
      <c r="C43" s="33" t="s">
        <v>127</v>
      </c>
      <c r="D43" s="33" t="s">
        <v>128</v>
      </c>
      <c r="E43" s="33" t="s">
        <v>129</v>
      </c>
      <c r="F43" s="33"/>
      <c r="G43" s="33" t="s">
        <v>130</v>
      </c>
      <c r="H43" s="33" t="s">
        <v>131</v>
      </c>
      <c r="I43" s="33"/>
      <c r="J43" s="33"/>
      <c r="K43" s="33"/>
      <c r="L43" s="33" t="s">
        <v>132</v>
      </c>
      <c r="M43" s="33"/>
      <c r="N43" s="33"/>
      <c r="O43" s="33"/>
      <c r="P43" s="33" t="s">
        <v>133</v>
      </c>
      <c r="Q43" s="33" t="s">
        <v>50</v>
      </c>
      <c r="R43" s="33" t="s">
        <v>50</v>
      </c>
      <c r="S43" s="33" t="s">
        <v>50</v>
      </c>
      <c r="T43" s="33" t="s">
        <v>50</v>
      </c>
      <c r="U43" s="33" t="s">
        <v>127</v>
      </c>
      <c r="V43" s="34" t="s">
        <v>51</v>
      </c>
      <c r="W43" s="35">
        <v>40</v>
      </c>
      <c r="X43" s="35">
        <v>1847900</v>
      </c>
      <c r="Y43" s="35" t="s">
        <v>52</v>
      </c>
      <c r="Z43" s="35"/>
      <c r="AA43" s="36"/>
      <c r="AB43" s="35" t="s">
        <v>52</v>
      </c>
      <c r="AC43" s="35" t="s">
        <v>52</v>
      </c>
      <c r="AD43" s="35" t="s">
        <v>52</v>
      </c>
      <c r="AE43" s="35" t="s">
        <v>52</v>
      </c>
      <c r="AF43" s="35" t="s">
        <v>52</v>
      </c>
      <c r="AG43" s="32" t="s">
        <v>52</v>
      </c>
    </row>
    <row r="44" spans="1:33" s="37" customFormat="1" ht="12.75">
      <c r="A44" s="32">
        <v>2</v>
      </c>
      <c r="B44" s="33" t="s">
        <v>53</v>
      </c>
      <c r="C44" s="40">
        <v>370.49</v>
      </c>
      <c r="D44" s="40">
        <v>167.96</v>
      </c>
      <c r="E44" s="40">
        <v>37.62</v>
      </c>
      <c r="F44" s="40">
        <v>129.14</v>
      </c>
      <c r="G44" s="40">
        <v>1.2</v>
      </c>
      <c r="H44" s="40">
        <v>202.53</v>
      </c>
      <c r="I44" s="40">
        <v>39.29</v>
      </c>
      <c r="J44" s="40">
        <v>28.49</v>
      </c>
      <c r="K44" s="40"/>
      <c r="L44" s="40">
        <v>0.27</v>
      </c>
      <c r="M44" s="40"/>
      <c r="N44" s="40">
        <v>121.26</v>
      </c>
      <c r="O44" s="40">
        <v>1.22</v>
      </c>
      <c r="P44" s="40">
        <v>12</v>
      </c>
      <c r="Q44" s="33" t="s">
        <v>50</v>
      </c>
      <c r="R44" s="33" t="s">
        <v>50</v>
      </c>
      <c r="S44" s="33" t="s">
        <v>50</v>
      </c>
      <c r="T44" s="33" t="s">
        <v>50</v>
      </c>
      <c r="U44" s="33" t="s">
        <v>134</v>
      </c>
      <c r="V44" s="34" t="s">
        <v>66</v>
      </c>
      <c r="W44" s="35">
        <v>4907</v>
      </c>
      <c r="X44" s="35">
        <v>1818000</v>
      </c>
      <c r="Y44" s="35" t="s">
        <v>52</v>
      </c>
      <c r="Z44" s="35">
        <v>44.63</v>
      </c>
      <c r="AA44" s="36">
        <v>219000</v>
      </c>
      <c r="AB44" s="35" t="s">
        <v>52</v>
      </c>
      <c r="AC44" s="35" t="s">
        <v>52</v>
      </c>
      <c r="AD44" s="35" t="s">
        <v>52</v>
      </c>
      <c r="AE44" s="35" t="s">
        <v>52</v>
      </c>
      <c r="AF44" s="35" t="s">
        <v>52</v>
      </c>
      <c r="AG44" s="38" t="s">
        <v>52</v>
      </c>
    </row>
    <row r="45" spans="1:33" s="37" customFormat="1" ht="12.75">
      <c r="A45" s="34"/>
      <c r="B45" s="39" t="s">
        <v>67</v>
      </c>
      <c r="C45" s="35" t="s">
        <v>52</v>
      </c>
      <c r="D45" s="35" t="s">
        <v>52</v>
      </c>
      <c r="E45" s="35" t="s">
        <v>52</v>
      </c>
      <c r="F45" s="35" t="s">
        <v>52</v>
      </c>
      <c r="G45" s="35" t="s">
        <v>52</v>
      </c>
      <c r="H45" s="35" t="s">
        <v>52</v>
      </c>
      <c r="I45" s="35" t="s">
        <v>52</v>
      </c>
      <c r="J45" s="35" t="s">
        <v>52</v>
      </c>
      <c r="K45" s="35" t="s">
        <v>52</v>
      </c>
      <c r="L45" s="35" t="s">
        <v>52</v>
      </c>
      <c r="M45" s="35" t="s">
        <v>52</v>
      </c>
      <c r="N45" s="35" t="s">
        <v>52</v>
      </c>
      <c r="O45" s="35" t="s">
        <v>52</v>
      </c>
      <c r="P45" s="35" t="s">
        <v>52</v>
      </c>
      <c r="Q45" s="35" t="s">
        <v>52</v>
      </c>
      <c r="R45" s="35" t="s">
        <v>52</v>
      </c>
      <c r="S45" s="35" t="s">
        <v>52</v>
      </c>
      <c r="T45" s="35" t="s">
        <v>52</v>
      </c>
      <c r="U45" s="35" t="s">
        <v>52</v>
      </c>
      <c r="V45" s="35" t="s">
        <v>52</v>
      </c>
      <c r="W45" s="35" t="s">
        <v>52</v>
      </c>
      <c r="X45" s="35">
        <f>SUM(X43:X44)</f>
        <v>3665900</v>
      </c>
      <c r="Y45" s="35">
        <v>0</v>
      </c>
      <c r="Z45" s="35" t="s">
        <v>52</v>
      </c>
      <c r="AA45" s="35">
        <v>219000</v>
      </c>
      <c r="AB45" s="35">
        <v>0</v>
      </c>
      <c r="AC45" s="35">
        <v>8300</v>
      </c>
      <c r="AD45" s="35">
        <v>0</v>
      </c>
      <c r="AE45" s="35">
        <f>X45-AA45+AC45</f>
        <v>3455200</v>
      </c>
      <c r="AF45" s="35" t="s">
        <v>52</v>
      </c>
      <c r="AG45" s="38" t="s">
        <v>52</v>
      </c>
    </row>
    <row r="46" spans="1:33" s="37" customFormat="1" ht="35.25" customHeight="1">
      <c r="A46" s="30" t="s">
        <v>135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s="37" customFormat="1" ht="99" customHeight="1">
      <c r="A47" s="32">
        <v>1</v>
      </c>
      <c r="B47" s="33" t="s">
        <v>39</v>
      </c>
      <c r="C47" s="33" t="s">
        <v>136</v>
      </c>
      <c r="D47" s="33" t="s">
        <v>137</v>
      </c>
      <c r="E47" s="33" t="s">
        <v>138</v>
      </c>
      <c r="F47" s="33"/>
      <c r="G47" s="33" t="s">
        <v>139</v>
      </c>
      <c r="H47" s="33" t="s">
        <v>140</v>
      </c>
      <c r="I47" s="33"/>
      <c r="J47" s="33"/>
      <c r="K47" s="33"/>
      <c r="L47" s="33" t="s">
        <v>141</v>
      </c>
      <c r="M47" s="33"/>
      <c r="N47" s="33"/>
      <c r="O47" s="33"/>
      <c r="P47" s="33" t="s">
        <v>142</v>
      </c>
      <c r="Q47" s="33" t="s">
        <v>50</v>
      </c>
      <c r="R47" s="33" t="s">
        <v>50</v>
      </c>
      <c r="S47" s="33" t="s">
        <v>50</v>
      </c>
      <c r="T47" s="33" t="s">
        <v>50</v>
      </c>
      <c r="U47" s="33" t="s">
        <v>136</v>
      </c>
      <c r="V47" s="34" t="s">
        <v>51</v>
      </c>
      <c r="W47" s="35">
        <v>16</v>
      </c>
      <c r="X47" s="35">
        <v>1231800</v>
      </c>
      <c r="Y47" s="35" t="s">
        <v>52</v>
      </c>
      <c r="Z47" s="35"/>
      <c r="AA47" s="36"/>
      <c r="AB47" s="35" t="s">
        <v>52</v>
      </c>
      <c r="AC47" s="35" t="s">
        <v>52</v>
      </c>
      <c r="AD47" s="35" t="s">
        <v>52</v>
      </c>
      <c r="AE47" s="35" t="s">
        <v>52</v>
      </c>
      <c r="AF47" s="35" t="s">
        <v>52</v>
      </c>
      <c r="AG47" s="32" t="s">
        <v>52</v>
      </c>
    </row>
    <row r="48" spans="1:33" s="37" customFormat="1" ht="12.75">
      <c r="A48" s="32">
        <v>2</v>
      </c>
      <c r="B48" s="33" t="s">
        <v>53</v>
      </c>
      <c r="C48" s="40">
        <v>540.61</v>
      </c>
      <c r="D48" s="40">
        <v>221.17</v>
      </c>
      <c r="E48" s="40">
        <v>80.22</v>
      </c>
      <c r="F48" s="40">
        <v>139.8</v>
      </c>
      <c r="G48" s="40">
        <v>1.15</v>
      </c>
      <c r="H48" s="40">
        <v>319.44</v>
      </c>
      <c r="I48" s="40">
        <v>125.28</v>
      </c>
      <c r="J48" s="40">
        <v>40.53</v>
      </c>
      <c r="K48" s="40"/>
      <c r="L48" s="40">
        <v>0.5</v>
      </c>
      <c r="M48" s="40"/>
      <c r="N48" s="40">
        <v>126.89</v>
      </c>
      <c r="O48" s="40">
        <v>1.5</v>
      </c>
      <c r="P48" s="40">
        <v>24.74</v>
      </c>
      <c r="Q48" s="33" t="s">
        <v>50</v>
      </c>
      <c r="R48" s="33" t="s">
        <v>50</v>
      </c>
      <c r="S48" s="33" t="s">
        <v>50</v>
      </c>
      <c r="T48" s="33" t="s">
        <v>50</v>
      </c>
      <c r="U48" s="33" t="s">
        <v>143</v>
      </c>
      <c r="V48" s="34" t="s">
        <v>66</v>
      </c>
      <c r="W48" s="35">
        <v>2603</v>
      </c>
      <c r="X48" s="35">
        <v>1407200</v>
      </c>
      <c r="Y48" s="35" t="s">
        <v>52</v>
      </c>
      <c r="Z48" s="35">
        <v>44.68</v>
      </c>
      <c r="AA48" s="36">
        <v>116300</v>
      </c>
      <c r="AB48" s="35" t="s">
        <v>52</v>
      </c>
      <c r="AC48" s="35" t="s">
        <v>52</v>
      </c>
      <c r="AD48" s="35" t="s">
        <v>52</v>
      </c>
      <c r="AE48" s="35" t="s">
        <v>52</v>
      </c>
      <c r="AF48" s="35" t="s">
        <v>52</v>
      </c>
      <c r="AG48" s="38" t="s">
        <v>52</v>
      </c>
    </row>
    <row r="49" spans="1:33" s="37" customFormat="1" ht="12.75">
      <c r="A49" s="34"/>
      <c r="B49" s="39" t="s">
        <v>67</v>
      </c>
      <c r="C49" s="35" t="s">
        <v>52</v>
      </c>
      <c r="D49" s="35" t="s">
        <v>52</v>
      </c>
      <c r="E49" s="35" t="s">
        <v>52</v>
      </c>
      <c r="F49" s="35" t="s">
        <v>52</v>
      </c>
      <c r="G49" s="35" t="s">
        <v>52</v>
      </c>
      <c r="H49" s="35" t="s">
        <v>52</v>
      </c>
      <c r="I49" s="35" t="s">
        <v>52</v>
      </c>
      <c r="J49" s="35" t="s">
        <v>52</v>
      </c>
      <c r="K49" s="35" t="s">
        <v>52</v>
      </c>
      <c r="L49" s="35" t="s">
        <v>52</v>
      </c>
      <c r="M49" s="35" t="s">
        <v>52</v>
      </c>
      <c r="N49" s="35" t="s">
        <v>52</v>
      </c>
      <c r="O49" s="35" t="s">
        <v>52</v>
      </c>
      <c r="P49" s="35" t="s">
        <v>52</v>
      </c>
      <c r="Q49" s="35" t="s">
        <v>52</v>
      </c>
      <c r="R49" s="35" t="s">
        <v>52</v>
      </c>
      <c r="S49" s="35" t="s">
        <v>52</v>
      </c>
      <c r="T49" s="35" t="s">
        <v>52</v>
      </c>
      <c r="U49" s="35" t="s">
        <v>52</v>
      </c>
      <c r="V49" s="35" t="s">
        <v>52</v>
      </c>
      <c r="W49" s="35" t="s">
        <v>52</v>
      </c>
      <c r="X49" s="35">
        <f>SUM(X47:X48)</f>
        <v>2639000</v>
      </c>
      <c r="Y49" s="35">
        <v>0</v>
      </c>
      <c r="Z49" s="35" t="s">
        <v>52</v>
      </c>
      <c r="AA49" s="35">
        <v>116300</v>
      </c>
      <c r="AB49" s="35">
        <v>0</v>
      </c>
      <c r="AC49" s="35">
        <v>31900</v>
      </c>
      <c r="AD49" s="35">
        <v>0</v>
      </c>
      <c r="AE49" s="35">
        <f>X49-AA49+AC49</f>
        <v>2554600</v>
      </c>
      <c r="AF49" s="35" t="s">
        <v>52</v>
      </c>
      <c r="AG49" s="38" t="s">
        <v>52</v>
      </c>
    </row>
    <row r="50" spans="1:33" s="37" customFormat="1" ht="33.75" customHeight="1">
      <c r="A50" s="30" t="s">
        <v>144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s="37" customFormat="1" ht="99" customHeight="1">
      <c r="A51" s="32">
        <v>1</v>
      </c>
      <c r="B51" s="33" t="s">
        <v>39</v>
      </c>
      <c r="C51" s="33" t="s">
        <v>145</v>
      </c>
      <c r="D51" s="33" t="s">
        <v>146</v>
      </c>
      <c r="E51" s="33" t="s">
        <v>147</v>
      </c>
      <c r="F51" s="33"/>
      <c r="G51" s="33" t="s">
        <v>148</v>
      </c>
      <c r="H51" s="33" t="s">
        <v>149</v>
      </c>
      <c r="I51" s="33"/>
      <c r="J51" s="33"/>
      <c r="K51" s="33"/>
      <c r="L51" s="33" t="s">
        <v>150</v>
      </c>
      <c r="M51" s="33"/>
      <c r="N51" s="33"/>
      <c r="O51" s="33"/>
      <c r="P51" s="33" t="s">
        <v>151</v>
      </c>
      <c r="Q51" s="33" t="s">
        <v>50</v>
      </c>
      <c r="R51" s="33" t="s">
        <v>50</v>
      </c>
      <c r="S51" s="33" t="s">
        <v>50</v>
      </c>
      <c r="T51" s="33" t="s">
        <v>50</v>
      </c>
      <c r="U51" s="33" t="s">
        <v>145</v>
      </c>
      <c r="V51" s="34" t="s">
        <v>51</v>
      </c>
      <c r="W51" s="35">
        <v>151</v>
      </c>
      <c r="X51" s="35">
        <v>6331800</v>
      </c>
      <c r="Y51" s="35" t="s">
        <v>52</v>
      </c>
      <c r="Z51" s="35"/>
      <c r="AA51" s="36"/>
      <c r="AB51" s="35" t="s">
        <v>52</v>
      </c>
      <c r="AC51" s="35" t="s">
        <v>52</v>
      </c>
      <c r="AD51" s="35" t="s">
        <v>52</v>
      </c>
      <c r="AE51" s="35" t="s">
        <v>52</v>
      </c>
      <c r="AF51" s="35" t="s">
        <v>52</v>
      </c>
      <c r="AG51" s="32" t="s">
        <v>52</v>
      </c>
    </row>
    <row r="52" spans="1:33" s="37" customFormat="1" ht="12.75">
      <c r="A52" s="32">
        <v>2</v>
      </c>
      <c r="B52" s="33" t="s">
        <v>53</v>
      </c>
      <c r="C52" s="40">
        <v>218.32</v>
      </c>
      <c r="D52" s="40">
        <v>143.47</v>
      </c>
      <c r="E52" s="40">
        <v>15.59</v>
      </c>
      <c r="F52" s="40">
        <v>126.51</v>
      </c>
      <c r="G52" s="40">
        <v>1.37</v>
      </c>
      <c r="H52" s="40">
        <v>74.85</v>
      </c>
      <c r="I52" s="40">
        <v>28.9</v>
      </c>
      <c r="J52" s="40">
        <v>4.72</v>
      </c>
      <c r="K52" s="40"/>
      <c r="L52" s="40"/>
      <c r="M52" s="40"/>
      <c r="N52" s="40">
        <v>35.76</v>
      </c>
      <c r="O52" s="40">
        <v>0.78</v>
      </c>
      <c r="P52" s="40">
        <v>4.69</v>
      </c>
      <c r="Q52" s="33" t="s">
        <v>50</v>
      </c>
      <c r="R52" s="33" t="s">
        <v>50</v>
      </c>
      <c r="S52" s="33" t="s">
        <v>50</v>
      </c>
      <c r="T52" s="33" t="s">
        <v>50</v>
      </c>
      <c r="U52" s="33" t="s">
        <v>152</v>
      </c>
      <c r="V52" s="34" t="s">
        <v>66</v>
      </c>
      <c r="W52" s="35">
        <v>31274</v>
      </c>
      <c r="X52" s="35">
        <v>6827900</v>
      </c>
      <c r="Y52" s="35" t="s">
        <v>52</v>
      </c>
      <c r="Z52" s="35">
        <v>42.55</v>
      </c>
      <c r="AA52" s="36">
        <v>1330800</v>
      </c>
      <c r="AB52" s="35" t="s">
        <v>52</v>
      </c>
      <c r="AC52" s="35" t="s">
        <v>52</v>
      </c>
      <c r="AD52" s="35" t="s">
        <v>52</v>
      </c>
      <c r="AE52" s="35" t="s">
        <v>52</v>
      </c>
      <c r="AF52" s="35" t="s">
        <v>52</v>
      </c>
      <c r="AG52" s="38" t="s">
        <v>52</v>
      </c>
    </row>
    <row r="53" spans="1:33" s="37" customFormat="1" ht="12.75">
      <c r="A53" s="34"/>
      <c r="B53" s="39" t="s">
        <v>67</v>
      </c>
      <c r="C53" s="35" t="s">
        <v>52</v>
      </c>
      <c r="D53" s="35" t="s">
        <v>52</v>
      </c>
      <c r="E53" s="35" t="s">
        <v>52</v>
      </c>
      <c r="F53" s="35" t="s">
        <v>52</v>
      </c>
      <c r="G53" s="35" t="s">
        <v>52</v>
      </c>
      <c r="H53" s="35" t="s">
        <v>52</v>
      </c>
      <c r="I53" s="35" t="s">
        <v>52</v>
      </c>
      <c r="J53" s="35" t="s">
        <v>52</v>
      </c>
      <c r="K53" s="35" t="s">
        <v>52</v>
      </c>
      <c r="L53" s="35" t="s">
        <v>52</v>
      </c>
      <c r="M53" s="35" t="s">
        <v>52</v>
      </c>
      <c r="N53" s="35" t="s">
        <v>52</v>
      </c>
      <c r="O53" s="35" t="s">
        <v>52</v>
      </c>
      <c r="P53" s="35" t="s">
        <v>52</v>
      </c>
      <c r="Q53" s="35" t="s">
        <v>52</v>
      </c>
      <c r="R53" s="35" t="s">
        <v>52</v>
      </c>
      <c r="S53" s="35" t="s">
        <v>52</v>
      </c>
      <c r="T53" s="35" t="s">
        <v>52</v>
      </c>
      <c r="U53" s="35" t="s">
        <v>52</v>
      </c>
      <c r="V53" s="35" t="s">
        <v>52</v>
      </c>
      <c r="W53" s="35" t="s">
        <v>52</v>
      </c>
      <c r="X53" s="35">
        <f>SUM(X51:X52)</f>
        <v>13159700</v>
      </c>
      <c r="Y53" s="35">
        <v>0</v>
      </c>
      <c r="Z53" s="35" t="s">
        <v>52</v>
      </c>
      <c r="AA53" s="35">
        <v>1330800</v>
      </c>
      <c r="AB53" s="35">
        <v>0</v>
      </c>
      <c r="AC53" s="35">
        <v>21500</v>
      </c>
      <c r="AD53" s="35">
        <v>0</v>
      </c>
      <c r="AE53" s="35">
        <f>X53-AA53+AC53</f>
        <v>11850400</v>
      </c>
      <c r="AF53" s="35" t="s">
        <v>52</v>
      </c>
      <c r="AG53" s="38" t="s">
        <v>52</v>
      </c>
    </row>
    <row r="54" spans="1:33" s="37" customFormat="1" ht="35.25" customHeight="1">
      <c r="A54" s="30" t="s">
        <v>153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s="37" customFormat="1" ht="96" customHeight="1">
      <c r="A55" s="32">
        <v>1</v>
      </c>
      <c r="B55" s="33" t="s">
        <v>39</v>
      </c>
      <c r="C55" s="33" t="s">
        <v>154</v>
      </c>
      <c r="D55" s="33" t="s">
        <v>155</v>
      </c>
      <c r="E55" s="33" t="s">
        <v>156</v>
      </c>
      <c r="F55" s="33"/>
      <c r="G55" s="33" t="s">
        <v>157</v>
      </c>
      <c r="H55" s="33" t="s">
        <v>158</v>
      </c>
      <c r="I55" s="33"/>
      <c r="J55" s="33"/>
      <c r="K55" s="33"/>
      <c r="L55" s="33" t="s">
        <v>159</v>
      </c>
      <c r="M55" s="33"/>
      <c r="N55" s="33"/>
      <c r="O55" s="33"/>
      <c r="P55" s="33" t="s">
        <v>160</v>
      </c>
      <c r="Q55" s="33" t="s">
        <v>50</v>
      </c>
      <c r="R55" s="33" t="s">
        <v>50</v>
      </c>
      <c r="S55" s="33" t="s">
        <v>50</v>
      </c>
      <c r="T55" s="33" t="s">
        <v>50</v>
      </c>
      <c r="U55" s="33" t="s">
        <v>154</v>
      </c>
      <c r="V55" s="34" t="s">
        <v>51</v>
      </c>
      <c r="W55" s="35">
        <v>61</v>
      </c>
      <c r="X55" s="35">
        <v>3275000</v>
      </c>
      <c r="Y55" s="35" t="s">
        <v>52</v>
      </c>
      <c r="Z55" s="35"/>
      <c r="AA55" s="36"/>
      <c r="AB55" s="35" t="s">
        <v>52</v>
      </c>
      <c r="AC55" s="35" t="s">
        <v>52</v>
      </c>
      <c r="AD55" s="35" t="s">
        <v>52</v>
      </c>
      <c r="AE55" s="35" t="s">
        <v>52</v>
      </c>
      <c r="AF55" s="35" t="s">
        <v>52</v>
      </c>
      <c r="AG55" s="32" t="s">
        <v>52</v>
      </c>
    </row>
    <row r="56" spans="1:33" s="37" customFormat="1" ht="12.75">
      <c r="A56" s="32">
        <v>2</v>
      </c>
      <c r="B56" s="33" t="s">
        <v>53</v>
      </c>
      <c r="C56" s="40">
        <v>240.72</v>
      </c>
      <c r="D56" s="40">
        <v>157.7</v>
      </c>
      <c r="E56" s="40">
        <v>31.33</v>
      </c>
      <c r="F56" s="40">
        <v>125.03</v>
      </c>
      <c r="G56" s="40">
        <v>1.34</v>
      </c>
      <c r="H56" s="40">
        <v>83.02</v>
      </c>
      <c r="I56" s="40">
        <v>19.04</v>
      </c>
      <c r="J56" s="40">
        <v>16.42</v>
      </c>
      <c r="K56" s="40"/>
      <c r="L56" s="40">
        <v>0.2</v>
      </c>
      <c r="M56" s="40"/>
      <c r="N56" s="40">
        <v>40.6</v>
      </c>
      <c r="O56" s="40">
        <v>1.83</v>
      </c>
      <c r="P56" s="40">
        <v>4.93</v>
      </c>
      <c r="Q56" s="33" t="s">
        <v>50</v>
      </c>
      <c r="R56" s="33" t="s">
        <v>50</v>
      </c>
      <c r="S56" s="33" t="s">
        <v>50</v>
      </c>
      <c r="T56" s="33" t="s">
        <v>50</v>
      </c>
      <c r="U56" s="33" t="s">
        <v>161</v>
      </c>
      <c r="V56" s="34" t="s">
        <v>66</v>
      </c>
      <c r="W56" s="35">
        <v>10733</v>
      </c>
      <c r="X56" s="35">
        <v>2583700</v>
      </c>
      <c r="Y56" s="35" t="s">
        <v>52</v>
      </c>
      <c r="Z56" s="35">
        <v>44.68</v>
      </c>
      <c r="AA56" s="36">
        <v>479600</v>
      </c>
      <c r="AB56" s="35" t="s">
        <v>52</v>
      </c>
      <c r="AC56" s="35" t="s">
        <v>52</v>
      </c>
      <c r="AD56" s="35" t="s">
        <v>52</v>
      </c>
      <c r="AE56" s="35" t="s">
        <v>52</v>
      </c>
      <c r="AF56" s="35" t="s">
        <v>52</v>
      </c>
      <c r="AG56" s="38" t="s">
        <v>52</v>
      </c>
    </row>
    <row r="57" spans="1:33" s="37" customFormat="1" ht="12.75">
      <c r="A57" s="34"/>
      <c r="B57" s="39" t="s">
        <v>67</v>
      </c>
      <c r="C57" s="35" t="s">
        <v>52</v>
      </c>
      <c r="D57" s="35" t="s">
        <v>52</v>
      </c>
      <c r="E57" s="35" t="s">
        <v>52</v>
      </c>
      <c r="F57" s="35" t="s">
        <v>52</v>
      </c>
      <c r="G57" s="35" t="s">
        <v>52</v>
      </c>
      <c r="H57" s="35" t="s">
        <v>52</v>
      </c>
      <c r="I57" s="35" t="s">
        <v>52</v>
      </c>
      <c r="J57" s="35" t="s">
        <v>52</v>
      </c>
      <c r="K57" s="35" t="s">
        <v>52</v>
      </c>
      <c r="L57" s="35" t="s">
        <v>52</v>
      </c>
      <c r="M57" s="35" t="s">
        <v>52</v>
      </c>
      <c r="N57" s="35" t="s">
        <v>52</v>
      </c>
      <c r="O57" s="35" t="s">
        <v>52</v>
      </c>
      <c r="P57" s="35" t="s">
        <v>52</v>
      </c>
      <c r="Q57" s="35" t="s">
        <v>52</v>
      </c>
      <c r="R57" s="35" t="s">
        <v>52</v>
      </c>
      <c r="S57" s="35" t="s">
        <v>52</v>
      </c>
      <c r="T57" s="35" t="s">
        <v>52</v>
      </c>
      <c r="U57" s="35" t="s">
        <v>52</v>
      </c>
      <c r="V57" s="35" t="s">
        <v>52</v>
      </c>
      <c r="W57" s="35" t="s">
        <v>52</v>
      </c>
      <c r="X57" s="35">
        <f>SUM(X55:X56)</f>
        <v>5858700</v>
      </c>
      <c r="Y57" s="35">
        <v>0</v>
      </c>
      <c r="Z57" s="35" t="s">
        <v>52</v>
      </c>
      <c r="AA57" s="35">
        <v>479600</v>
      </c>
      <c r="AB57" s="35">
        <v>0</v>
      </c>
      <c r="AC57" s="35">
        <v>214500</v>
      </c>
      <c r="AD57" s="35">
        <v>0</v>
      </c>
      <c r="AE57" s="35">
        <f>X57-AA57+AC57</f>
        <v>5593600</v>
      </c>
      <c r="AF57" s="35" t="s">
        <v>52</v>
      </c>
      <c r="AG57" s="38" t="s">
        <v>52</v>
      </c>
    </row>
    <row r="58" spans="1:33" s="37" customFormat="1" ht="36.75" customHeight="1">
      <c r="A58" s="30" t="s">
        <v>162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  <row r="59" spans="1:33" s="37" customFormat="1" ht="93" customHeight="1">
      <c r="A59" s="32">
        <v>1</v>
      </c>
      <c r="B59" s="33" t="s">
        <v>39</v>
      </c>
      <c r="C59" s="33" t="s">
        <v>163</v>
      </c>
      <c r="D59" s="33" t="s">
        <v>164</v>
      </c>
      <c r="E59" s="33" t="s">
        <v>165</v>
      </c>
      <c r="F59" s="33"/>
      <c r="G59" s="33" t="s">
        <v>166</v>
      </c>
      <c r="H59" s="33" t="s">
        <v>167</v>
      </c>
      <c r="I59" s="33"/>
      <c r="J59" s="33"/>
      <c r="K59" s="33"/>
      <c r="L59" s="33" t="s">
        <v>168</v>
      </c>
      <c r="M59" s="33"/>
      <c r="N59" s="33"/>
      <c r="O59" s="33"/>
      <c r="P59" s="33" t="s">
        <v>169</v>
      </c>
      <c r="Q59" s="33" t="s">
        <v>50</v>
      </c>
      <c r="R59" s="33" t="s">
        <v>50</v>
      </c>
      <c r="S59" s="33" t="s">
        <v>50</v>
      </c>
      <c r="T59" s="33" t="s">
        <v>50</v>
      </c>
      <c r="U59" s="33" t="s">
        <v>163</v>
      </c>
      <c r="V59" s="34" t="s">
        <v>51</v>
      </c>
      <c r="W59" s="35">
        <v>15</v>
      </c>
      <c r="X59" s="35">
        <v>1440000</v>
      </c>
      <c r="Y59" s="35" t="s">
        <v>52</v>
      </c>
      <c r="Z59" s="35"/>
      <c r="AA59" s="36"/>
      <c r="AB59" s="35" t="s">
        <v>52</v>
      </c>
      <c r="AC59" s="35" t="s">
        <v>52</v>
      </c>
      <c r="AD59" s="35" t="s">
        <v>52</v>
      </c>
      <c r="AE59" s="35" t="s">
        <v>52</v>
      </c>
      <c r="AF59" s="35" t="s">
        <v>52</v>
      </c>
      <c r="AG59" s="32" t="s">
        <v>52</v>
      </c>
    </row>
    <row r="60" spans="1:33" s="37" customFormat="1" ht="12.75">
      <c r="A60" s="32">
        <v>2</v>
      </c>
      <c r="B60" s="33" t="s">
        <v>53</v>
      </c>
      <c r="C60" s="40">
        <v>681.03</v>
      </c>
      <c r="D60" s="40">
        <v>209.45</v>
      </c>
      <c r="E60" s="40">
        <v>71.24</v>
      </c>
      <c r="F60" s="40">
        <v>136.3</v>
      </c>
      <c r="G60" s="40">
        <v>1.91</v>
      </c>
      <c r="H60" s="40">
        <v>471.58</v>
      </c>
      <c r="I60" s="40">
        <v>258.31</v>
      </c>
      <c r="J60" s="40">
        <v>32.99</v>
      </c>
      <c r="K60" s="40"/>
      <c r="L60" s="40">
        <v>0.44</v>
      </c>
      <c r="M60" s="40"/>
      <c r="N60" s="40">
        <v>157.45</v>
      </c>
      <c r="O60" s="40">
        <v>1.81</v>
      </c>
      <c r="P60" s="40">
        <v>20.58</v>
      </c>
      <c r="Q60" s="33" t="s">
        <v>50</v>
      </c>
      <c r="R60" s="33" t="s">
        <v>50</v>
      </c>
      <c r="S60" s="33" t="s">
        <v>50</v>
      </c>
      <c r="T60" s="33" t="s">
        <v>50</v>
      </c>
      <c r="U60" s="33" t="s">
        <v>170</v>
      </c>
      <c r="V60" s="34" t="s">
        <v>66</v>
      </c>
      <c r="W60" s="35">
        <v>2931</v>
      </c>
      <c r="X60" s="35">
        <v>1996100</v>
      </c>
      <c r="Y60" s="35" t="s">
        <v>52</v>
      </c>
      <c r="Z60" s="35">
        <v>48.45</v>
      </c>
      <c r="AA60" s="36">
        <v>142000</v>
      </c>
      <c r="AB60" s="35" t="s">
        <v>52</v>
      </c>
      <c r="AC60" s="35" t="s">
        <v>52</v>
      </c>
      <c r="AD60" s="35" t="s">
        <v>52</v>
      </c>
      <c r="AE60" s="35" t="s">
        <v>52</v>
      </c>
      <c r="AF60" s="35" t="s">
        <v>52</v>
      </c>
      <c r="AG60" s="38" t="s">
        <v>52</v>
      </c>
    </row>
    <row r="61" spans="1:33" s="37" customFormat="1" ht="12.75">
      <c r="A61" s="34"/>
      <c r="B61" s="39" t="s">
        <v>67</v>
      </c>
      <c r="C61" s="35" t="s">
        <v>52</v>
      </c>
      <c r="D61" s="35" t="s">
        <v>52</v>
      </c>
      <c r="E61" s="35" t="s">
        <v>52</v>
      </c>
      <c r="F61" s="35" t="s">
        <v>52</v>
      </c>
      <c r="G61" s="35" t="s">
        <v>52</v>
      </c>
      <c r="H61" s="35" t="s">
        <v>52</v>
      </c>
      <c r="I61" s="35" t="s">
        <v>52</v>
      </c>
      <c r="J61" s="35" t="s">
        <v>52</v>
      </c>
      <c r="K61" s="35" t="s">
        <v>52</v>
      </c>
      <c r="L61" s="35" t="s">
        <v>52</v>
      </c>
      <c r="M61" s="35" t="s">
        <v>52</v>
      </c>
      <c r="N61" s="35" t="s">
        <v>52</v>
      </c>
      <c r="O61" s="35" t="s">
        <v>52</v>
      </c>
      <c r="P61" s="35" t="s">
        <v>52</v>
      </c>
      <c r="Q61" s="35" t="s">
        <v>52</v>
      </c>
      <c r="R61" s="35" t="s">
        <v>52</v>
      </c>
      <c r="S61" s="35" t="s">
        <v>52</v>
      </c>
      <c r="T61" s="35" t="s">
        <v>52</v>
      </c>
      <c r="U61" s="35" t="s">
        <v>52</v>
      </c>
      <c r="V61" s="35" t="s">
        <v>52</v>
      </c>
      <c r="W61" s="35" t="s">
        <v>52</v>
      </c>
      <c r="X61" s="35">
        <f>SUM(X59:X60)</f>
        <v>3436100</v>
      </c>
      <c r="Y61" s="35">
        <v>0</v>
      </c>
      <c r="Z61" s="35" t="s">
        <v>52</v>
      </c>
      <c r="AA61" s="35">
        <v>142000</v>
      </c>
      <c r="AB61" s="35">
        <v>0</v>
      </c>
      <c r="AC61" s="35">
        <v>31400</v>
      </c>
      <c r="AD61" s="35">
        <v>0</v>
      </c>
      <c r="AE61" s="35">
        <f>X61-AA61+AC61</f>
        <v>3325500</v>
      </c>
      <c r="AF61" s="35" t="s">
        <v>52</v>
      </c>
      <c r="AG61" s="38" t="s">
        <v>52</v>
      </c>
    </row>
    <row r="62" spans="1:33" s="37" customFormat="1" ht="32.25" customHeight="1">
      <c r="A62" s="30" t="s">
        <v>171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1:33" s="37" customFormat="1" ht="93" customHeight="1">
      <c r="A63" s="32">
        <v>1</v>
      </c>
      <c r="B63" s="33" t="s">
        <v>39</v>
      </c>
      <c r="C63" s="33" t="s">
        <v>172</v>
      </c>
      <c r="D63" s="33" t="s">
        <v>173</v>
      </c>
      <c r="E63" s="33" t="s">
        <v>174</v>
      </c>
      <c r="F63" s="33"/>
      <c r="G63" s="33" t="s">
        <v>175</v>
      </c>
      <c r="H63" s="33" t="s">
        <v>176</v>
      </c>
      <c r="I63" s="33"/>
      <c r="J63" s="33"/>
      <c r="K63" s="33"/>
      <c r="L63" s="33"/>
      <c r="M63" s="33"/>
      <c r="N63" s="33"/>
      <c r="O63" s="33"/>
      <c r="P63" s="33" t="s">
        <v>176</v>
      </c>
      <c r="Q63" s="33" t="s">
        <v>50</v>
      </c>
      <c r="R63" s="33" t="s">
        <v>50</v>
      </c>
      <c r="S63" s="33" t="s">
        <v>50</v>
      </c>
      <c r="T63" s="33" t="s">
        <v>50</v>
      </c>
      <c r="U63" s="33" t="s">
        <v>172</v>
      </c>
      <c r="V63" s="34" t="s">
        <v>51</v>
      </c>
      <c r="W63" s="35">
        <v>130</v>
      </c>
      <c r="X63" s="35">
        <v>8051600</v>
      </c>
      <c r="Y63" s="35" t="s">
        <v>52</v>
      </c>
      <c r="Z63" s="35"/>
      <c r="AA63" s="36"/>
      <c r="AB63" s="35" t="s">
        <v>52</v>
      </c>
      <c r="AC63" s="35" t="s">
        <v>52</v>
      </c>
      <c r="AD63" s="35" t="s">
        <v>52</v>
      </c>
      <c r="AE63" s="35" t="s">
        <v>52</v>
      </c>
      <c r="AF63" s="35" t="s">
        <v>52</v>
      </c>
      <c r="AG63" s="32" t="s">
        <v>52</v>
      </c>
    </row>
    <row r="64" spans="1:33" s="37" customFormat="1" ht="12.75">
      <c r="A64" s="32">
        <v>2</v>
      </c>
      <c r="B64" s="33" t="s">
        <v>53</v>
      </c>
      <c r="C64" s="40">
        <v>327.91</v>
      </c>
      <c r="D64" s="40">
        <v>155.67</v>
      </c>
      <c r="E64" s="40">
        <v>46.71</v>
      </c>
      <c r="F64" s="40">
        <v>106.68</v>
      </c>
      <c r="G64" s="40">
        <v>2.2800000000000002</v>
      </c>
      <c r="H64" s="40">
        <v>172.24</v>
      </c>
      <c r="I64" s="40">
        <v>99.23</v>
      </c>
      <c r="J64" s="40">
        <v>11.78</v>
      </c>
      <c r="K64" s="40"/>
      <c r="L64" s="40"/>
      <c r="M64" s="40"/>
      <c r="N64" s="40">
        <v>44.84</v>
      </c>
      <c r="O64" s="40">
        <v>0.75</v>
      </c>
      <c r="P64" s="40">
        <v>15.64</v>
      </c>
      <c r="Q64" s="33" t="s">
        <v>50</v>
      </c>
      <c r="R64" s="33" t="s">
        <v>50</v>
      </c>
      <c r="S64" s="33" t="s">
        <v>50</v>
      </c>
      <c r="T64" s="33" t="s">
        <v>50</v>
      </c>
      <c r="U64" s="33" t="s">
        <v>177</v>
      </c>
      <c r="V64" s="34" t="s">
        <v>66</v>
      </c>
      <c r="W64" s="35">
        <v>19630</v>
      </c>
      <c r="X64" s="35">
        <v>6436800</v>
      </c>
      <c r="Y64" s="35" t="s">
        <v>52</v>
      </c>
      <c r="Z64" s="35">
        <v>60.69</v>
      </c>
      <c r="AA64" s="36">
        <v>1191400</v>
      </c>
      <c r="AB64" s="35" t="s">
        <v>52</v>
      </c>
      <c r="AC64" s="35" t="s">
        <v>52</v>
      </c>
      <c r="AD64" s="35" t="s">
        <v>52</v>
      </c>
      <c r="AE64" s="35" t="s">
        <v>52</v>
      </c>
      <c r="AF64" s="35" t="s">
        <v>52</v>
      </c>
      <c r="AG64" s="38" t="s">
        <v>52</v>
      </c>
    </row>
    <row r="65" spans="1:33" s="37" customFormat="1" ht="12.75">
      <c r="A65" s="34"/>
      <c r="B65" s="39" t="s">
        <v>67</v>
      </c>
      <c r="C65" s="35" t="s">
        <v>52</v>
      </c>
      <c r="D65" s="35" t="s">
        <v>52</v>
      </c>
      <c r="E65" s="35" t="s">
        <v>52</v>
      </c>
      <c r="F65" s="35" t="s">
        <v>52</v>
      </c>
      <c r="G65" s="35" t="s">
        <v>52</v>
      </c>
      <c r="H65" s="35" t="s">
        <v>52</v>
      </c>
      <c r="I65" s="35" t="s">
        <v>52</v>
      </c>
      <c r="J65" s="35" t="s">
        <v>52</v>
      </c>
      <c r="K65" s="35" t="s">
        <v>52</v>
      </c>
      <c r="L65" s="35" t="s">
        <v>52</v>
      </c>
      <c r="M65" s="35" t="s">
        <v>52</v>
      </c>
      <c r="N65" s="35" t="s">
        <v>52</v>
      </c>
      <c r="O65" s="35" t="s">
        <v>52</v>
      </c>
      <c r="P65" s="35" t="s">
        <v>52</v>
      </c>
      <c r="Q65" s="35" t="s">
        <v>52</v>
      </c>
      <c r="R65" s="35" t="s">
        <v>52</v>
      </c>
      <c r="S65" s="35" t="s">
        <v>52</v>
      </c>
      <c r="T65" s="35" t="s">
        <v>52</v>
      </c>
      <c r="U65" s="35" t="s">
        <v>52</v>
      </c>
      <c r="V65" s="35" t="s">
        <v>52</v>
      </c>
      <c r="W65" s="35" t="s">
        <v>52</v>
      </c>
      <c r="X65" s="35">
        <f>SUM(X63:X64)</f>
        <v>14488400</v>
      </c>
      <c r="Y65" s="35">
        <v>0</v>
      </c>
      <c r="Z65" s="35" t="s">
        <v>52</v>
      </c>
      <c r="AA65" s="35">
        <v>1191400</v>
      </c>
      <c r="AB65" s="35">
        <v>0</v>
      </c>
      <c r="AC65" s="35">
        <v>2737100</v>
      </c>
      <c r="AD65" s="35">
        <v>0</v>
      </c>
      <c r="AE65" s="35">
        <f>X65-AA65+AC65</f>
        <v>16034100</v>
      </c>
      <c r="AF65" s="35" t="s">
        <v>52</v>
      </c>
      <c r="AG65" s="38" t="s">
        <v>52</v>
      </c>
    </row>
    <row r="66" spans="1:33" s="37" customFormat="1" ht="12.75">
      <c r="A66" s="34"/>
      <c r="B66" s="39" t="s">
        <v>178</v>
      </c>
      <c r="C66" s="35" t="s">
        <v>52</v>
      </c>
      <c r="D66" s="35" t="s">
        <v>52</v>
      </c>
      <c r="E66" s="35" t="s">
        <v>52</v>
      </c>
      <c r="F66" s="35" t="s">
        <v>52</v>
      </c>
      <c r="G66" s="35" t="s">
        <v>52</v>
      </c>
      <c r="H66" s="35" t="s">
        <v>52</v>
      </c>
      <c r="I66" s="35" t="s">
        <v>52</v>
      </c>
      <c r="J66" s="35" t="s">
        <v>52</v>
      </c>
      <c r="K66" s="35" t="s">
        <v>52</v>
      </c>
      <c r="L66" s="35" t="s">
        <v>52</v>
      </c>
      <c r="M66" s="35" t="s">
        <v>52</v>
      </c>
      <c r="N66" s="35" t="s">
        <v>52</v>
      </c>
      <c r="O66" s="35" t="s">
        <v>52</v>
      </c>
      <c r="P66" s="35" t="s">
        <v>52</v>
      </c>
      <c r="Q66" s="35" t="s">
        <v>52</v>
      </c>
      <c r="R66" s="35" t="s">
        <v>52</v>
      </c>
      <c r="S66" s="35" t="s">
        <v>52</v>
      </c>
      <c r="T66" s="35" t="s">
        <v>52</v>
      </c>
      <c r="U66" s="35" t="s">
        <v>52</v>
      </c>
      <c r="V66" s="35" t="s">
        <v>52</v>
      </c>
      <c r="W66" s="35" t="s">
        <v>52</v>
      </c>
      <c r="X66" s="35" t="s">
        <v>52</v>
      </c>
      <c r="Y66" s="35" t="s">
        <v>52</v>
      </c>
      <c r="Z66" s="35" t="s">
        <v>52</v>
      </c>
      <c r="AA66" s="35" t="s">
        <v>52</v>
      </c>
      <c r="AB66" s="35" t="s">
        <v>52</v>
      </c>
      <c r="AC66" s="35" t="s">
        <v>52</v>
      </c>
      <c r="AD66" s="35" t="s">
        <v>52</v>
      </c>
      <c r="AE66" s="35">
        <f>AE13+AE17+AE21+AE25+AE29+AE33+AE37+AE41+AE45+AE49+AE53+AE57+AE61+AE65</f>
        <v>114433100</v>
      </c>
      <c r="AF66" s="35">
        <v>1</v>
      </c>
      <c r="AG66" s="38">
        <f>AE66</f>
        <v>114433100</v>
      </c>
    </row>
    <row r="67" spans="1:33" ht="12.75">
      <c r="A67" s="43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6"/>
      <c r="Y67" s="46"/>
      <c r="Z67" s="46"/>
      <c r="AA67" s="46"/>
      <c r="AB67" s="46"/>
      <c r="AC67" s="45"/>
      <c r="AD67" s="45"/>
      <c r="AE67" s="45"/>
      <c r="AF67" s="45"/>
      <c r="AG67" s="43"/>
    </row>
    <row r="68" spans="1:33" ht="12.75">
      <c r="A68" s="43"/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6"/>
      <c r="Y68" s="46"/>
      <c r="Z68" s="46"/>
      <c r="AA68" s="46"/>
      <c r="AB68" s="46"/>
      <c r="AC68" s="45"/>
      <c r="AD68" s="45"/>
      <c r="AE68" s="45"/>
      <c r="AF68" s="45"/>
      <c r="AG68" s="43"/>
    </row>
    <row r="69" spans="1:33" ht="12.75">
      <c r="A69" s="43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6"/>
      <c r="Y69" s="46"/>
      <c r="Z69" s="46"/>
      <c r="AA69" s="46"/>
      <c r="AB69" s="46"/>
      <c r="AC69" s="45"/>
      <c r="AD69" s="45"/>
      <c r="AE69" s="45"/>
      <c r="AF69" s="45"/>
      <c r="AG69" s="43"/>
    </row>
    <row r="70" spans="1:33" s="9" customFormat="1" ht="30.75" customHeight="1">
      <c r="A70" s="8" t="s">
        <v>1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s="9" customFormat="1" ht="26.25" customHeight="1">
      <c r="A71" s="10" t="s">
        <v>179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2:25" ht="18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W72" s="12"/>
      <c r="X72" s="13"/>
      <c r="Y72" s="13"/>
    </row>
    <row r="73" spans="1:33" s="21" customFormat="1" ht="26.25" customHeight="1">
      <c r="A73" s="14" t="s">
        <v>3</v>
      </c>
      <c r="B73" s="15" t="s">
        <v>4</v>
      </c>
      <c r="C73" s="16" t="s">
        <v>5</v>
      </c>
      <c r="D73" s="17" t="s">
        <v>6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8" t="s">
        <v>7</v>
      </c>
      <c r="R73" s="18" t="s">
        <v>8</v>
      </c>
      <c r="S73" s="19" t="s">
        <v>6</v>
      </c>
      <c r="T73" s="19"/>
      <c r="U73" s="18" t="s">
        <v>9</v>
      </c>
      <c r="V73" s="20" t="s">
        <v>10</v>
      </c>
      <c r="W73" s="20"/>
      <c r="X73" s="20" t="s">
        <v>180</v>
      </c>
      <c r="Y73" s="20" t="s">
        <v>12</v>
      </c>
      <c r="Z73" s="20" t="s">
        <v>13</v>
      </c>
      <c r="AA73" s="20" t="s">
        <v>14</v>
      </c>
      <c r="AB73" s="20" t="s">
        <v>15</v>
      </c>
      <c r="AC73" s="20" t="s">
        <v>16</v>
      </c>
      <c r="AD73" s="20" t="s">
        <v>181</v>
      </c>
      <c r="AE73" s="20" t="s">
        <v>18</v>
      </c>
      <c r="AF73" s="20" t="s">
        <v>19</v>
      </c>
      <c r="AG73" s="20" t="s">
        <v>20</v>
      </c>
    </row>
    <row r="74" spans="1:33" s="21" customFormat="1" ht="32.25" customHeight="1">
      <c r="A74" s="14"/>
      <c r="B74" s="15"/>
      <c r="C74" s="16"/>
      <c r="D74" s="22" t="s">
        <v>21</v>
      </c>
      <c r="E74" s="23" t="s">
        <v>6</v>
      </c>
      <c r="F74" s="23"/>
      <c r="G74" s="23"/>
      <c r="H74" s="22" t="s">
        <v>22</v>
      </c>
      <c r="I74" s="23" t="s">
        <v>6</v>
      </c>
      <c r="J74" s="23"/>
      <c r="K74" s="23"/>
      <c r="L74" s="23"/>
      <c r="M74" s="23"/>
      <c r="N74" s="23"/>
      <c r="O74" s="23"/>
      <c r="P74" s="23"/>
      <c r="Q74" s="18"/>
      <c r="R74" s="18"/>
      <c r="S74" s="19"/>
      <c r="T74" s="19"/>
      <c r="U74" s="18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1:33" s="21" customFormat="1" ht="34.5" customHeight="1">
      <c r="A75" s="14"/>
      <c r="B75" s="15"/>
      <c r="C75" s="16"/>
      <c r="D75" s="22"/>
      <c r="E75" s="14" t="s">
        <v>23</v>
      </c>
      <c r="F75" s="14" t="s">
        <v>24</v>
      </c>
      <c r="G75" s="14" t="s">
        <v>25</v>
      </c>
      <c r="H75" s="22"/>
      <c r="I75" s="24" t="s">
        <v>26</v>
      </c>
      <c r="J75" s="15" t="s">
        <v>27</v>
      </c>
      <c r="K75" s="15" t="s">
        <v>28</v>
      </c>
      <c r="L75" s="24" t="s">
        <v>29</v>
      </c>
      <c r="M75" s="15" t="s">
        <v>30</v>
      </c>
      <c r="N75" s="15" t="s">
        <v>31</v>
      </c>
      <c r="O75" s="15" t="s">
        <v>32</v>
      </c>
      <c r="P75" s="15" t="s">
        <v>33</v>
      </c>
      <c r="Q75" s="18"/>
      <c r="R75" s="18"/>
      <c r="S75" s="25" t="s">
        <v>34</v>
      </c>
      <c r="T75" s="25" t="s">
        <v>35</v>
      </c>
      <c r="U75" s="18"/>
      <c r="V75" s="15" t="s">
        <v>36</v>
      </c>
      <c r="W75" s="15" t="s">
        <v>37</v>
      </c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1:33" s="21" customFormat="1" ht="201.75" customHeight="1">
      <c r="A76" s="14"/>
      <c r="B76" s="15"/>
      <c r="C76" s="16"/>
      <c r="D76" s="22"/>
      <c r="E76" s="14"/>
      <c r="F76" s="14"/>
      <c r="G76" s="14"/>
      <c r="H76" s="22"/>
      <c r="I76" s="24"/>
      <c r="J76" s="15"/>
      <c r="K76" s="15"/>
      <c r="L76" s="15"/>
      <c r="M76" s="15"/>
      <c r="N76" s="15"/>
      <c r="O76" s="15"/>
      <c r="P76" s="15"/>
      <c r="Q76" s="18"/>
      <c r="R76" s="18"/>
      <c r="S76" s="25"/>
      <c r="T76" s="25"/>
      <c r="U76" s="18"/>
      <c r="V76" s="15"/>
      <c r="W76" s="15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1:33" s="21" customFormat="1" ht="32.25" customHeight="1">
      <c r="A77" s="26">
        <v>1</v>
      </c>
      <c r="B77" s="27">
        <v>2</v>
      </c>
      <c r="C77" s="28">
        <v>3</v>
      </c>
      <c r="D77" s="28">
        <v>4</v>
      </c>
      <c r="E77" s="28">
        <v>5</v>
      </c>
      <c r="F77" s="28">
        <v>6</v>
      </c>
      <c r="G77" s="28">
        <v>7</v>
      </c>
      <c r="H77" s="28">
        <v>8</v>
      </c>
      <c r="I77" s="28">
        <v>9</v>
      </c>
      <c r="J77" s="28">
        <v>10</v>
      </c>
      <c r="K77" s="28">
        <v>11</v>
      </c>
      <c r="L77" s="28">
        <v>12</v>
      </c>
      <c r="M77" s="28">
        <v>13</v>
      </c>
      <c r="N77" s="28">
        <v>14</v>
      </c>
      <c r="O77" s="28">
        <v>15</v>
      </c>
      <c r="P77" s="28">
        <v>16</v>
      </c>
      <c r="Q77" s="28">
        <v>17</v>
      </c>
      <c r="R77" s="28">
        <v>18</v>
      </c>
      <c r="S77" s="28">
        <v>19</v>
      </c>
      <c r="T77" s="28">
        <v>20</v>
      </c>
      <c r="U77" s="28">
        <v>21</v>
      </c>
      <c r="V77" s="28">
        <v>22</v>
      </c>
      <c r="W77" s="28">
        <v>23</v>
      </c>
      <c r="X77" s="29">
        <v>24</v>
      </c>
      <c r="Y77" s="29">
        <v>25</v>
      </c>
      <c r="Z77" s="29">
        <v>26</v>
      </c>
      <c r="AA77" s="29">
        <v>27</v>
      </c>
      <c r="AB77" s="29">
        <v>28</v>
      </c>
      <c r="AC77" s="28">
        <v>29</v>
      </c>
      <c r="AD77" s="26">
        <v>30</v>
      </c>
      <c r="AE77" s="27">
        <v>31</v>
      </c>
      <c r="AF77" s="27">
        <v>32</v>
      </c>
      <c r="AG77" s="27">
        <v>33</v>
      </c>
    </row>
    <row r="78" spans="1:33" s="21" customFormat="1" ht="36.75" customHeight="1">
      <c r="A78" s="47" t="s">
        <v>38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</row>
    <row r="79" spans="1:33" ht="12.75">
      <c r="A79" s="48">
        <v>1</v>
      </c>
      <c r="B79" s="49" t="s">
        <v>39</v>
      </c>
      <c r="C79" s="50">
        <f>D79+H79</f>
        <v>41453.05</v>
      </c>
      <c r="D79" s="50">
        <f>SUM(E79:G79)</f>
        <v>35310.33</v>
      </c>
      <c r="E79" s="50">
        <v>35181.22</v>
      </c>
      <c r="F79" s="50"/>
      <c r="G79" s="50">
        <v>129.11</v>
      </c>
      <c r="H79" s="50">
        <f>SUM(I79:P79)</f>
        <v>6142.72</v>
      </c>
      <c r="I79" s="50">
        <v>3690.61</v>
      </c>
      <c r="J79" s="50">
        <v>390.61</v>
      </c>
      <c r="K79" s="50"/>
      <c r="L79" s="50">
        <v>117.37</v>
      </c>
      <c r="M79" s="50"/>
      <c r="N79" s="50">
        <v>1763.38</v>
      </c>
      <c r="O79" s="50"/>
      <c r="P79" s="50">
        <v>180.75</v>
      </c>
      <c r="Q79" s="49" t="s">
        <v>50</v>
      </c>
      <c r="R79" s="49" t="s">
        <v>50</v>
      </c>
      <c r="S79" s="49" t="s">
        <v>50</v>
      </c>
      <c r="T79" s="49" t="s">
        <v>50</v>
      </c>
      <c r="U79" s="49" t="s">
        <v>182</v>
      </c>
      <c r="V79" s="51" t="s">
        <v>51</v>
      </c>
      <c r="W79" s="52">
        <v>213</v>
      </c>
      <c r="X79" s="52">
        <v>8829500</v>
      </c>
      <c r="Y79" s="52" t="s">
        <v>52</v>
      </c>
      <c r="Z79" s="52"/>
      <c r="AA79" s="53"/>
      <c r="AB79" s="52" t="s">
        <v>52</v>
      </c>
      <c r="AC79" s="52" t="s">
        <v>52</v>
      </c>
      <c r="AD79" s="52" t="s">
        <v>52</v>
      </c>
      <c r="AE79" s="52" t="s">
        <v>52</v>
      </c>
      <c r="AF79" s="52" t="s">
        <v>52</v>
      </c>
      <c r="AG79" s="48" t="s">
        <v>52</v>
      </c>
    </row>
    <row r="80" spans="1:33" ht="12.75">
      <c r="A80" s="48">
        <v>2</v>
      </c>
      <c r="B80" s="49" t="s">
        <v>53</v>
      </c>
      <c r="C80" s="50">
        <f>D80+H80</f>
        <v>187.10999999999999</v>
      </c>
      <c r="D80" s="50">
        <f>SUM(E80:G80)</f>
        <v>155.58999999999997</v>
      </c>
      <c r="E80" s="50">
        <v>23.2</v>
      </c>
      <c r="F80" s="50">
        <v>131.85</v>
      </c>
      <c r="G80" s="50">
        <v>0.54</v>
      </c>
      <c r="H80" s="50">
        <f>SUM(I80:P80)</f>
        <v>31.520000000000003</v>
      </c>
      <c r="I80" s="50">
        <v>16.26</v>
      </c>
      <c r="J80" s="50">
        <v>1.72</v>
      </c>
      <c r="K80" s="50"/>
      <c r="L80" s="50">
        <v>0.52</v>
      </c>
      <c r="M80" s="50"/>
      <c r="N80" s="50">
        <v>7.77</v>
      </c>
      <c r="O80" s="50">
        <v>0.49</v>
      </c>
      <c r="P80" s="50">
        <v>4.76</v>
      </c>
      <c r="Q80" s="49" t="s">
        <v>50</v>
      </c>
      <c r="R80" s="49" t="s">
        <v>50</v>
      </c>
      <c r="S80" s="49" t="s">
        <v>50</v>
      </c>
      <c r="T80" s="49" t="s">
        <v>50</v>
      </c>
      <c r="U80" s="49" t="s">
        <v>183</v>
      </c>
      <c r="V80" s="51" t="s">
        <v>66</v>
      </c>
      <c r="W80" s="52">
        <v>32925</v>
      </c>
      <c r="X80" s="52">
        <v>6160700</v>
      </c>
      <c r="Y80" s="52" t="s">
        <v>52</v>
      </c>
      <c r="Z80" s="52">
        <v>58.48</v>
      </c>
      <c r="AA80" s="53">
        <v>1925400</v>
      </c>
      <c r="AB80" s="52" t="s">
        <v>52</v>
      </c>
      <c r="AC80" s="52" t="s">
        <v>52</v>
      </c>
      <c r="AD80" s="52" t="s">
        <v>52</v>
      </c>
      <c r="AE80" s="52" t="s">
        <v>52</v>
      </c>
      <c r="AF80" s="52" t="s">
        <v>52</v>
      </c>
      <c r="AG80" s="54" t="s">
        <v>52</v>
      </c>
    </row>
    <row r="81" spans="1:33" ht="12.75">
      <c r="A81" s="51"/>
      <c r="B81" s="55" t="s">
        <v>67</v>
      </c>
      <c r="C81" s="52" t="s">
        <v>52</v>
      </c>
      <c r="D81" s="52" t="s">
        <v>52</v>
      </c>
      <c r="E81" s="52" t="s">
        <v>52</v>
      </c>
      <c r="F81" s="52" t="s">
        <v>52</v>
      </c>
      <c r="G81" s="52" t="s">
        <v>52</v>
      </c>
      <c r="H81" s="52" t="s">
        <v>52</v>
      </c>
      <c r="I81" s="52" t="s">
        <v>52</v>
      </c>
      <c r="J81" s="52" t="s">
        <v>52</v>
      </c>
      <c r="K81" s="52" t="s">
        <v>52</v>
      </c>
      <c r="L81" s="52" t="s">
        <v>52</v>
      </c>
      <c r="M81" s="52" t="s">
        <v>52</v>
      </c>
      <c r="N81" s="52" t="s">
        <v>52</v>
      </c>
      <c r="O81" s="52" t="s">
        <v>52</v>
      </c>
      <c r="P81" s="52" t="s">
        <v>52</v>
      </c>
      <c r="Q81" s="52" t="s">
        <v>52</v>
      </c>
      <c r="R81" s="52" t="s">
        <v>52</v>
      </c>
      <c r="S81" s="52" t="s">
        <v>52</v>
      </c>
      <c r="T81" s="52" t="s">
        <v>52</v>
      </c>
      <c r="U81" s="52" t="s">
        <v>52</v>
      </c>
      <c r="V81" s="52" t="s">
        <v>52</v>
      </c>
      <c r="W81" s="52" t="s">
        <v>52</v>
      </c>
      <c r="X81" s="52">
        <f>SUM(X79:X80)</f>
        <v>14990200</v>
      </c>
      <c r="Y81" s="52">
        <v>0</v>
      </c>
      <c r="Z81" s="52" t="s">
        <v>52</v>
      </c>
      <c r="AA81" s="52">
        <v>1925400</v>
      </c>
      <c r="AB81" s="52">
        <v>0</v>
      </c>
      <c r="AC81" s="52">
        <v>50100</v>
      </c>
      <c r="AD81" s="52">
        <v>0</v>
      </c>
      <c r="AE81" s="52">
        <v>13114900</v>
      </c>
      <c r="AF81" s="52" t="s">
        <v>52</v>
      </c>
      <c r="AG81" s="54" t="s">
        <v>52</v>
      </c>
    </row>
    <row r="82" spans="1:33" s="21" customFormat="1" ht="36.75" customHeight="1">
      <c r="A82" s="56" t="s">
        <v>68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</row>
    <row r="83" spans="1:33" ht="12.75">
      <c r="A83" s="48">
        <v>1</v>
      </c>
      <c r="B83" s="49" t="s">
        <v>39</v>
      </c>
      <c r="C83" s="50">
        <f>D83+H83</f>
        <v>34551.61</v>
      </c>
      <c r="D83" s="50">
        <f>SUM(E83:G83)</f>
        <v>27529.03</v>
      </c>
      <c r="E83" s="57">
        <v>27390.32</v>
      </c>
      <c r="F83" s="50"/>
      <c r="G83" s="50">
        <v>138.71</v>
      </c>
      <c r="H83" s="50">
        <f>SUM(I83:P83)</f>
        <v>7022.58</v>
      </c>
      <c r="I83" s="50">
        <v>3850</v>
      </c>
      <c r="J83" s="50">
        <v>666.93</v>
      </c>
      <c r="K83" s="50"/>
      <c r="L83" s="50">
        <v>75.81</v>
      </c>
      <c r="M83" s="50"/>
      <c r="N83" s="50">
        <v>2218.55</v>
      </c>
      <c r="O83" s="50"/>
      <c r="P83" s="50">
        <v>211.29</v>
      </c>
      <c r="Q83" s="49" t="s">
        <v>50</v>
      </c>
      <c r="R83" s="49" t="s">
        <v>50</v>
      </c>
      <c r="S83" s="49" t="s">
        <v>50</v>
      </c>
      <c r="T83" s="49" t="s">
        <v>50</v>
      </c>
      <c r="U83" s="49" t="s">
        <v>184</v>
      </c>
      <c r="V83" s="51" t="s">
        <v>51</v>
      </c>
      <c r="W83" s="52">
        <v>124</v>
      </c>
      <c r="X83" s="52">
        <v>4284400</v>
      </c>
      <c r="Y83" s="52" t="s">
        <v>52</v>
      </c>
      <c r="Z83" s="52"/>
      <c r="AA83" s="53"/>
      <c r="AB83" s="52" t="s">
        <v>52</v>
      </c>
      <c r="AC83" s="52" t="s">
        <v>52</v>
      </c>
      <c r="AD83" s="52" t="s">
        <v>52</v>
      </c>
      <c r="AE83" s="52" t="s">
        <v>52</v>
      </c>
      <c r="AF83" s="52" t="s">
        <v>52</v>
      </c>
      <c r="AG83" s="48" t="s">
        <v>52</v>
      </c>
    </row>
    <row r="84" spans="1:33" ht="12.75">
      <c r="A84" s="48">
        <v>2</v>
      </c>
      <c r="B84" s="49" t="s">
        <v>53</v>
      </c>
      <c r="C84" s="50">
        <f>D84+H84</f>
        <v>192.84</v>
      </c>
      <c r="D84" s="50">
        <f>SUM(E84:G84)</f>
        <v>153.08</v>
      </c>
      <c r="E84" s="50">
        <v>20.27</v>
      </c>
      <c r="F84" s="50">
        <v>132.32</v>
      </c>
      <c r="G84" s="50">
        <v>0.49</v>
      </c>
      <c r="H84" s="50">
        <f>SUM(I84:P84)</f>
        <v>39.76</v>
      </c>
      <c r="I84" s="50">
        <v>21.4</v>
      </c>
      <c r="J84" s="50">
        <v>3.71</v>
      </c>
      <c r="K84" s="50"/>
      <c r="L84" s="50">
        <v>0.42</v>
      </c>
      <c r="M84" s="50"/>
      <c r="N84" s="50">
        <v>12.34</v>
      </c>
      <c r="O84" s="50">
        <v>0.31</v>
      </c>
      <c r="P84" s="50">
        <v>1.58</v>
      </c>
      <c r="Q84" s="49" t="s">
        <v>50</v>
      </c>
      <c r="R84" s="49" t="s">
        <v>50</v>
      </c>
      <c r="S84" s="49" t="s">
        <v>50</v>
      </c>
      <c r="T84" s="49" t="s">
        <v>50</v>
      </c>
      <c r="U84" s="49" t="s">
        <v>185</v>
      </c>
      <c r="V84" s="51" t="s">
        <v>66</v>
      </c>
      <c r="W84" s="52">
        <v>18104</v>
      </c>
      <c r="X84" s="52">
        <v>3491100</v>
      </c>
      <c r="Y84" s="52" t="s">
        <v>52</v>
      </c>
      <c r="Z84" s="52">
        <v>55.13</v>
      </c>
      <c r="AA84" s="53">
        <v>998100</v>
      </c>
      <c r="AB84" s="52" t="s">
        <v>52</v>
      </c>
      <c r="AC84" s="52" t="s">
        <v>52</v>
      </c>
      <c r="AD84" s="52" t="s">
        <v>52</v>
      </c>
      <c r="AE84" s="52" t="s">
        <v>52</v>
      </c>
      <c r="AF84" s="52" t="s">
        <v>52</v>
      </c>
      <c r="AG84" s="54" t="s">
        <v>52</v>
      </c>
    </row>
    <row r="85" spans="1:33" ht="12.75">
      <c r="A85" s="51"/>
      <c r="B85" s="55" t="s">
        <v>67</v>
      </c>
      <c r="C85" s="52" t="s">
        <v>52</v>
      </c>
      <c r="D85" s="52" t="s">
        <v>52</v>
      </c>
      <c r="E85" s="52" t="s">
        <v>52</v>
      </c>
      <c r="F85" s="52" t="s">
        <v>52</v>
      </c>
      <c r="G85" s="52" t="s">
        <v>52</v>
      </c>
      <c r="H85" s="52" t="s">
        <v>52</v>
      </c>
      <c r="I85" s="52" t="s">
        <v>52</v>
      </c>
      <c r="J85" s="52" t="s">
        <v>52</v>
      </c>
      <c r="K85" s="52" t="s">
        <v>52</v>
      </c>
      <c r="L85" s="52" t="s">
        <v>52</v>
      </c>
      <c r="M85" s="52" t="s">
        <v>52</v>
      </c>
      <c r="N85" s="52" t="s">
        <v>52</v>
      </c>
      <c r="O85" s="52" t="s">
        <v>52</v>
      </c>
      <c r="P85" s="52" t="s">
        <v>52</v>
      </c>
      <c r="Q85" s="52" t="s">
        <v>52</v>
      </c>
      <c r="R85" s="52" t="s">
        <v>52</v>
      </c>
      <c r="S85" s="52" t="s">
        <v>52</v>
      </c>
      <c r="T85" s="52" t="s">
        <v>52</v>
      </c>
      <c r="U85" s="52" t="s">
        <v>52</v>
      </c>
      <c r="V85" s="52" t="s">
        <v>52</v>
      </c>
      <c r="W85" s="52" t="s">
        <v>52</v>
      </c>
      <c r="X85" s="52">
        <f>SUM(X83:X84)</f>
        <v>7775500</v>
      </c>
      <c r="Y85" s="52">
        <v>0</v>
      </c>
      <c r="Z85" s="52" t="s">
        <v>52</v>
      </c>
      <c r="AA85" s="52">
        <v>998100</v>
      </c>
      <c r="AB85" s="52">
        <v>0</v>
      </c>
      <c r="AC85" s="52">
        <v>30300</v>
      </c>
      <c r="AD85" s="52">
        <v>0</v>
      </c>
      <c r="AE85" s="52">
        <v>6807700</v>
      </c>
      <c r="AF85" s="52" t="s">
        <v>52</v>
      </c>
      <c r="AG85" s="54" t="s">
        <v>52</v>
      </c>
    </row>
    <row r="86" spans="1:33" ht="39.75" customHeight="1">
      <c r="A86" s="47" t="s">
        <v>77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</row>
    <row r="87" spans="1:33" ht="12.75">
      <c r="A87" s="48">
        <v>1</v>
      </c>
      <c r="B87" s="49" t="s">
        <v>39</v>
      </c>
      <c r="C87" s="50">
        <f>D87+H87</f>
        <v>42674.57</v>
      </c>
      <c r="D87" s="50">
        <f>SUM(E87:G87)</f>
        <v>36627.17</v>
      </c>
      <c r="E87" s="50">
        <v>36372.83</v>
      </c>
      <c r="F87" s="50"/>
      <c r="G87" s="50">
        <v>254.34</v>
      </c>
      <c r="H87" s="50">
        <f>SUM(I87:P87)</f>
        <v>6047.4</v>
      </c>
      <c r="I87" s="50">
        <v>4011.56</v>
      </c>
      <c r="J87" s="50">
        <v>429.48</v>
      </c>
      <c r="K87" s="50"/>
      <c r="L87" s="50">
        <v>132.37</v>
      </c>
      <c r="M87" s="50"/>
      <c r="N87" s="50">
        <v>1324.86</v>
      </c>
      <c r="O87" s="50"/>
      <c r="P87" s="50">
        <v>149.13</v>
      </c>
      <c r="Q87" s="49" t="s">
        <v>50</v>
      </c>
      <c r="R87" s="49" t="s">
        <v>50</v>
      </c>
      <c r="S87" s="49" t="s">
        <v>50</v>
      </c>
      <c r="T87" s="49" t="s">
        <v>50</v>
      </c>
      <c r="U87" s="50">
        <f>C87</f>
        <v>42674.57</v>
      </c>
      <c r="V87" s="51" t="s">
        <v>51</v>
      </c>
      <c r="W87" s="58">
        <v>173</v>
      </c>
      <c r="X87" s="58">
        <v>7382700</v>
      </c>
      <c r="Y87" s="52" t="s">
        <v>52</v>
      </c>
      <c r="Z87" s="52"/>
      <c r="AA87" s="53"/>
      <c r="AB87" s="52" t="s">
        <v>52</v>
      </c>
      <c r="AC87" s="52" t="s">
        <v>52</v>
      </c>
      <c r="AD87" s="52" t="s">
        <v>52</v>
      </c>
      <c r="AE87" s="52" t="s">
        <v>52</v>
      </c>
      <c r="AF87" s="52" t="s">
        <v>52</v>
      </c>
      <c r="AG87" s="48" t="s">
        <v>52</v>
      </c>
    </row>
    <row r="88" spans="1:33" ht="12.75">
      <c r="A88" s="48">
        <v>2</v>
      </c>
      <c r="B88" s="49" t="s">
        <v>53</v>
      </c>
      <c r="C88" s="50">
        <f>D88+H88</f>
        <v>182.32</v>
      </c>
      <c r="D88" s="50">
        <f>SUM(E88:G88)</f>
        <v>151.76</v>
      </c>
      <c r="E88" s="50">
        <v>20.04</v>
      </c>
      <c r="F88" s="50">
        <v>131.23</v>
      </c>
      <c r="G88" s="50">
        <v>0.49</v>
      </c>
      <c r="H88" s="50">
        <f>SUM(I88:P88)</f>
        <v>30.560000000000002</v>
      </c>
      <c r="I88" s="50">
        <v>16.62</v>
      </c>
      <c r="J88" s="50">
        <v>1.78</v>
      </c>
      <c r="K88" s="50"/>
      <c r="L88" s="50">
        <v>0.55</v>
      </c>
      <c r="M88" s="50"/>
      <c r="N88" s="50">
        <v>5.49</v>
      </c>
      <c r="O88" s="50">
        <v>0.78</v>
      </c>
      <c r="P88" s="50">
        <v>5.34</v>
      </c>
      <c r="Q88" s="49" t="s">
        <v>50</v>
      </c>
      <c r="R88" s="49" t="s">
        <v>50</v>
      </c>
      <c r="S88" s="49" t="s">
        <v>50</v>
      </c>
      <c r="T88" s="49" t="s">
        <v>50</v>
      </c>
      <c r="U88" s="50">
        <f>C88</f>
        <v>182.32</v>
      </c>
      <c r="V88" s="51" t="s">
        <v>66</v>
      </c>
      <c r="W88" s="58">
        <v>30520</v>
      </c>
      <c r="X88" s="58">
        <v>5564300</v>
      </c>
      <c r="Y88" s="52" t="s">
        <v>52</v>
      </c>
      <c r="Z88" s="52">
        <v>58.99</v>
      </c>
      <c r="AA88" s="53">
        <v>1800400</v>
      </c>
      <c r="AB88" s="52" t="s">
        <v>52</v>
      </c>
      <c r="AC88" s="52" t="s">
        <v>52</v>
      </c>
      <c r="AD88" s="52" t="s">
        <v>52</v>
      </c>
      <c r="AE88" s="52" t="s">
        <v>52</v>
      </c>
      <c r="AF88" s="52" t="s">
        <v>52</v>
      </c>
      <c r="AG88" s="54" t="s">
        <v>52</v>
      </c>
    </row>
    <row r="89" spans="1:33" ht="12.75">
      <c r="A89" s="51"/>
      <c r="B89" s="55" t="s">
        <v>67</v>
      </c>
      <c r="C89" s="52" t="s">
        <v>52</v>
      </c>
      <c r="D89" s="52" t="s">
        <v>52</v>
      </c>
      <c r="E89" s="52" t="s">
        <v>52</v>
      </c>
      <c r="F89" s="52" t="s">
        <v>52</v>
      </c>
      <c r="G89" s="52" t="s">
        <v>52</v>
      </c>
      <c r="H89" s="52" t="s">
        <v>52</v>
      </c>
      <c r="I89" s="52" t="s">
        <v>52</v>
      </c>
      <c r="J89" s="52" t="s">
        <v>52</v>
      </c>
      <c r="K89" s="52" t="s">
        <v>52</v>
      </c>
      <c r="L89" s="52" t="s">
        <v>52</v>
      </c>
      <c r="M89" s="52" t="s">
        <v>52</v>
      </c>
      <c r="N89" s="52" t="s">
        <v>52</v>
      </c>
      <c r="O89" s="52" t="s">
        <v>52</v>
      </c>
      <c r="P89" s="52" t="s">
        <v>52</v>
      </c>
      <c r="Q89" s="52" t="s">
        <v>52</v>
      </c>
      <c r="R89" s="52" t="s">
        <v>52</v>
      </c>
      <c r="S89" s="52" t="s">
        <v>52</v>
      </c>
      <c r="T89" s="52" t="s">
        <v>52</v>
      </c>
      <c r="U89" s="52" t="s">
        <v>52</v>
      </c>
      <c r="V89" s="52" t="s">
        <v>52</v>
      </c>
      <c r="W89" s="52" t="s">
        <v>52</v>
      </c>
      <c r="X89" s="52">
        <v>12947000</v>
      </c>
      <c r="Y89" s="52">
        <v>0</v>
      </c>
      <c r="Z89" s="52" t="s">
        <v>52</v>
      </c>
      <c r="AA89" s="52">
        <v>1800400</v>
      </c>
      <c r="AB89" s="52">
        <v>0</v>
      </c>
      <c r="AC89" s="52">
        <v>43700</v>
      </c>
      <c r="AD89" s="52">
        <v>0</v>
      </c>
      <c r="AE89" s="52">
        <v>11190300</v>
      </c>
      <c r="AF89" s="52" t="s">
        <v>52</v>
      </c>
      <c r="AG89" s="54" t="s">
        <v>52</v>
      </c>
    </row>
    <row r="90" spans="1:33" ht="36.75" customHeight="1">
      <c r="A90" s="47" t="s">
        <v>86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</row>
    <row r="91" spans="1:33" ht="12.75">
      <c r="A91" s="48">
        <v>1</v>
      </c>
      <c r="B91" s="49" t="s">
        <v>39</v>
      </c>
      <c r="C91" s="50">
        <f>D91+H91</f>
        <v>38273.14</v>
      </c>
      <c r="D91" s="50">
        <f>SUM(E91:G91)</f>
        <v>32106.86</v>
      </c>
      <c r="E91" s="50">
        <v>31918.29</v>
      </c>
      <c r="F91" s="50"/>
      <c r="G91" s="50">
        <v>188.57</v>
      </c>
      <c r="H91" s="50">
        <f>SUM(I91:P91)</f>
        <v>6166.280000000001</v>
      </c>
      <c r="I91" s="50">
        <v>3564.57</v>
      </c>
      <c r="J91" s="50">
        <v>485.14</v>
      </c>
      <c r="K91" s="50"/>
      <c r="L91" s="50">
        <v>125.71</v>
      </c>
      <c r="M91" s="50"/>
      <c r="N91" s="50">
        <v>1836</v>
      </c>
      <c r="O91" s="50"/>
      <c r="P91" s="50">
        <v>154.86</v>
      </c>
      <c r="Q91" s="49" t="s">
        <v>50</v>
      </c>
      <c r="R91" s="49" t="s">
        <v>50</v>
      </c>
      <c r="S91" s="49" t="s">
        <v>50</v>
      </c>
      <c r="T91" s="49" t="s">
        <v>50</v>
      </c>
      <c r="U91" s="50">
        <f>C91</f>
        <v>38273.14</v>
      </c>
      <c r="V91" s="51" t="s">
        <v>51</v>
      </c>
      <c r="W91" s="52">
        <v>175</v>
      </c>
      <c r="X91" s="52">
        <v>6697800</v>
      </c>
      <c r="Y91" s="52" t="s">
        <v>52</v>
      </c>
      <c r="Z91" s="52"/>
      <c r="AA91" s="53"/>
      <c r="AB91" s="52" t="s">
        <v>52</v>
      </c>
      <c r="AC91" s="52" t="s">
        <v>52</v>
      </c>
      <c r="AD91" s="52" t="s">
        <v>52</v>
      </c>
      <c r="AE91" s="52" t="s">
        <v>52</v>
      </c>
      <c r="AF91" s="52" t="s">
        <v>52</v>
      </c>
      <c r="AG91" s="48" t="s">
        <v>52</v>
      </c>
    </row>
    <row r="92" spans="1:33" ht="12.75">
      <c r="A92" s="48">
        <v>2</v>
      </c>
      <c r="B92" s="49" t="s">
        <v>53</v>
      </c>
      <c r="C92" s="50">
        <f>D92+H92</f>
        <v>185.07000000000005</v>
      </c>
      <c r="D92" s="50">
        <f>SUM(E92:G92)</f>
        <v>151.31000000000003</v>
      </c>
      <c r="E92" s="50">
        <v>19.02</v>
      </c>
      <c r="F92" s="50">
        <v>131.83</v>
      </c>
      <c r="G92" s="50">
        <v>0.46</v>
      </c>
      <c r="H92" s="50">
        <f>SUM(I92:P92)</f>
        <v>33.760000000000005</v>
      </c>
      <c r="I92" s="50">
        <v>16.8</v>
      </c>
      <c r="J92" s="50">
        <v>2.28</v>
      </c>
      <c r="K92" s="50"/>
      <c r="L92" s="50">
        <v>0.59</v>
      </c>
      <c r="M92" s="50"/>
      <c r="N92" s="50">
        <v>8.65</v>
      </c>
      <c r="O92" s="50">
        <v>1.06</v>
      </c>
      <c r="P92" s="50">
        <v>4.38</v>
      </c>
      <c r="Q92" s="49" t="s">
        <v>50</v>
      </c>
      <c r="R92" s="49" t="s">
        <v>50</v>
      </c>
      <c r="S92" s="49" t="s">
        <v>50</v>
      </c>
      <c r="T92" s="49" t="s">
        <v>50</v>
      </c>
      <c r="U92" s="50">
        <f>C92</f>
        <v>185.07000000000005</v>
      </c>
      <c r="V92" s="51" t="s">
        <v>66</v>
      </c>
      <c r="W92" s="52">
        <v>25750</v>
      </c>
      <c r="X92" s="52">
        <v>4765500</v>
      </c>
      <c r="Y92" s="52" t="s">
        <v>52</v>
      </c>
      <c r="Z92" s="52">
        <v>58.16</v>
      </c>
      <c r="AA92" s="53">
        <v>1497600</v>
      </c>
      <c r="AB92" s="52" t="s">
        <v>52</v>
      </c>
      <c r="AC92" s="52" t="s">
        <v>52</v>
      </c>
      <c r="AD92" s="52" t="s">
        <v>52</v>
      </c>
      <c r="AE92" s="52" t="s">
        <v>52</v>
      </c>
      <c r="AF92" s="52" t="s">
        <v>52</v>
      </c>
      <c r="AG92" s="54" t="s">
        <v>52</v>
      </c>
    </row>
    <row r="93" spans="1:33" ht="12.75">
      <c r="A93" s="51"/>
      <c r="B93" s="55" t="s">
        <v>67</v>
      </c>
      <c r="C93" s="52" t="s">
        <v>52</v>
      </c>
      <c r="D93" s="52" t="s">
        <v>52</v>
      </c>
      <c r="E93" s="52" t="s">
        <v>52</v>
      </c>
      <c r="F93" s="52" t="s">
        <v>52</v>
      </c>
      <c r="G93" s="52" t="s">
        <v>52</v>
      </c>
      <c r="H93" s="52" t="s">
        <v>52</v>
      </c>
      <c r="I93" s="52" t="s">
        <v>52</v>
      </c>
      <c r="J93" s="52" t="s">
        <v>52</v>
      </c>
      <c r="K93" s="52" t="s">
        <v>52</v>
      </c>
      <c r="L93" s="52" t="s">
        <v>52</v>
      </c>
      <c r="M93" s="52" t="s">
        <v>52</v>
      </c>
      <c r="N93" s="52" t="s">
        <v>52</v>
      </c>
      <c r="O93" s="52" t="s">
        <v>52</v>
      </c>
      <c r="P93" s="52" t="s">
        <v>52</v>
      </c>
      <c r="Q93" s="52" t="s">
        <v>52</v>
      </c>
      <c r="R93" s="52" t="s">
        <v>52</v>
      </c>
      <c r="S93" s="52" t="s">
        <v>52</v>
      </c>
      <c r="T93" s="52" t="s">
        <v>52</v>
      </c>
      <c r="U93" s="52" t="s">
        <v>52</v>
      </c>
      <c r="V93" s="52" t="s">
        <v>52</v>
      </c>
      <c r="W93" s="52" t="s">
        <v>52</v>
      </c>
      <c r="X93" s="52">
        <f>SUM(X91:X92)</f>
        <v>11463300</v>
      </c>
      <c r="Y93" s="52">
        <v>0</v>
      </c>
      <c r="Z93" s="52" t="s">
        <v>52</v>
      </c>
      <c r="AA93" s="52">
        <f>SUM(AA92)</f>
        <v>1497600</v>
      </c>
      <c r="AB93" s="52">
        <v>0</v>
      </c>
      <c r="AC93" s="52">
        <v>29700</v>
      </c>
      <c r="AD93" s="52">
        <v>0</v>
      </c>
      <c r="AE93" s="52">
        <v>9995400</v>
      </c>
      <c r="AF93" s="52" t="s">
        <v>52</v>
      </c>
      <c r="AG93" s="54" t="s">
        <v>52</v>
      </c>
    </row>
    <row r="94" spans="1:33" ht="36.75" customHeight="1">
      <c r="A94" s="47" t="s">
        <v>91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</row>
    <row r="95" spans="1:33" ht="12.75">
      <c r="A95" s="48">
        <v>1</v>
      </c>
      <c r="B95" s="49" t="s">
        <v>39</v>
      </c>
      <c r="C95" s="50">
        <f>D95+H95</f>
        <v>44359.490000000005</v>
      </c>
      <c r="D95" s="50">
        <f>SUM(E95:G95)</f>
        <v>36421.520000000004</v>
      </c>
      <c r="E95" s="50">
        <v>36186.08</v>
      </c>
      <c r="F95" s="50"/>
      <c r="G95" s="50">
        <v>235.44</v>
      </c>
      <c r="H95" s="50">
        <f>SUM(I95:P95)</f>
        <v>7937.969999999999</v>
      </c>
      <c r="I95" s="50">
        <v>1834.18</v>
      </c>
      <c r="J95" s="50">
        <v>763.29</v>
      </c>
      <c r="K95" s="50"/>
      <c r="L95" s="50">
        <v>312.66</v>
      </c>
      <c r="M95" s="50"/>
      <c r="N95" s="50">
        <v>4729.11</v>
      </c>
      <c r="O95" s="50"/>
      <c r="P95" s="50">
        <v>298.73</v>
      </c>
      <c r="Q95" s="49" t="s">
        <v>50</v>
      </c>
      <c r="R95" s="49" t="s">
        <v>50</v>
      </c>
      <c r="S95" s="49" t="s">
        <v>50</v>
      </c>
      <c r="T95" s="49" t="s">
        <v>50</v>
      </c>
      <c r="U95" s="50">
        <f>C95</f>
        <v>44359.490000000005</v>
      </c>
      <c r="V95" s="51" t="s">
        <v>51</v>
      </c>
      <c r="W95" s="52">
        <v>79</v>
      </c>
      <c r="X95" s="52">
        <v>3504400</v>
      </c>
      <c r="Y95" s="52" t="s">
        <v>52</v>
      </c>
      <c r="Z95" s="52"/>
      <c r="AA95" s="53"/>
      <c r="AB95" s="52" t="s">
        <v>52</v>
      </c>
      <c r="AC95" s="52" t="s">
        <v>52</v>
      </c>
      <c r="AD95" s="52" t="s">
        <v>52</v>
      </c>
      <c r="AE95" s="52" t="s">
        <v>52</v>
      </c>
      <c r="AF95" s="52" t="s">
        <v>52</v>
      </c>
      <c r="AG95" s="48" t="s">
        <v>52</v>
      </c>
    </row>
    <row r="96" spans="1:33" ht="12.75">
      <c r="A96" s="48">
        <v>2</v>
      </c>
      <c r="B96" s="49" t="s">
        <v>53</v>
      </c>
      <c r="C96" s="50">
        <f>D96+H96</f>
        <v>193.40999999999997</v>
      </c>
      <c r="D96" s="50">
        <f>SUM(E96:G96)</f>
        <v>153.70999999999998</v>
      </c>
      <c r="E96" s="50">
        <v>24.39</v>
      </c>
      <c r="F96" s="50">
        <v>128.87</v>
      </c>
      <c r="G96" s="50">
        <v>0.45</v>
      </c>
      <c r="H96" s="50">
        <f>SUM(I96:P96)</f>
        <v>39.699999999999996</v>
      </c>
      <c r="I96" s="50">
        <v>7.74</v>
      </c>
      <c r="J96" s="50">
        <v>3.22</v>
      </c>
      <c r="K96" s="50"/>
      <c r="L96" s="50">
        <v>1.32</v>
      </c>
      <c r="M96" s="50"/>
      <c r="N96" s="50">
        <v>19.97</v>
      </c>
      <c r="O96" s="50">
        <v>1.5</v>
      </c>
      <c r="P96" s="50">
        <v>5.95</v>
      </c>
      <c r="Q96" s="49" t="s">
        <v>50</v>
      </c>
      <c r="R96" s="49" t="s">
        <v>50</v>
      </c>
      <c r="S96" s="49" t="s">
        <v>50</v>
      </c>
      <c r="T96" s="49" t="s">
        <v>50</v>
      </c>
      <c r="U96" s="50">
        <f>C96</f>
        <v>193.40999999999997</v>
      </c>
      <c r="V96" s="51" t="s">
        <v>66</v>
      </c>
      <c r="W96" s="52">
        <v>13104</v>
      </c>
      <c r="X96" s="52">
        <v>2534500</v>
      </c>
      <c r="Y96" s="52" t="s">
        <v>52</v>
      </c>
      <c r="Z96" s="52">
        <v>57.97</v>
      </c>
      <c r="AA96" s="53">
        <v>759700</v>
      </c>
      <c r="AB96" s="52" t="s">
        <v>52</v>
      </c>
      <c r="AC96" s="52" t="s">
        <v>52</v>
      </c>
      <c r="AD96" s="52" t="s">
        <v>52</v>
      </c>
      <c r="AE96" s="52" t="s">
        <v>52</v>
      </c>
      <c r="AF96" s="52" t="s">
        <v>52</v>
      </c>
      <c r="AG96" s="54" t="s">
        <v>52</v>
      </c>
    </row>
    <row r="97" spans="1:33" ht="12.75">
      <c r="A97" s="51"/>
      <c r="B97" s="55" t="s">
        <v>67</v>
      </c>
      <c r="C97" s="52" t="s">
        <v>52</v>
      </c>
      <c r="D97" s="52" t="s">
        <v>52</v>
      </c>
      <c r="E97" s="52" t="s">
        <v>52</v>
      </c>
      <c r="F97" s="52" t="s">
        <v>52</v>
      </c>
      <c r="G97" s="52" t="s">
        <v>52</v>
      </c>
      <c r="H97" s="52" t="s">
        <v>52</v>
      </c>
      <c r="I97" s="52" t="s">
        <v>52</v>
      </c>
      <c r="J97" s="52" t="s">
        <v>52</v>
      </c>
      <c r="K97" s="52" t="s">
        <v>52</v>
      </c>
      <c r="L97" s="52" t="s">
        <v>52</v>
      </c>
      <c r="M97" s="52" t="s">
        <v>52</v>
      </c>
      <c r="N97" s="52" t="s">
        <v>52</v>
      </c>
      <c r="O97" s="52" t="s">
        <v>52</v>
      </c>
      <c r="P97" s="52" t="s">
        <v>52</v>
      </c>
      <c r="Q97" s="52" t="s">
        <v>52</v>
      </c>
      <c r="R97" s="52" t="s">
        <v>52</v>
      </c>
      <c r="S97" s="52" t="s">
        <v>52</v>
      </c>
      <c r="T97" s="52" t="s">
        <v>52</v>
      </c>
      <c r="U97" s="52" t="s">
        <v>52</v>
      </c>
      <c r="V97" s="52" t="s">
        <v>52</v>
      </c>
      <c r="W97" s="52" t="s">
        <v>52</v>
      </c>
      <c r="X97" s="52">
        <f>SUM(X95:X96)</f>
        <v>6038900</v>
      </c>
      <c r="Y97" s="52">
        <v>0</v>
      </c>
      <c r="Z97" s="52" t="s">
        <v>52</v>
      </c>
      <c r="AA97" s="52">
        <f>SUM(AA96)</f>
        <v>759700</v>
      </c>
      <c r="AB97" s="52">
        <v>0</v>
      </c>
      <c r="AC97" s="52">
        <v>14300</v>
      </c>
      <c r="AD97" s="52">
        <v>0</v>
      </c>
      <c r="AE97" s="52">
        <v>5293500</v>
      </c>
      <c r="AF97" s="52" t="s">
        <v>52</v>
      </c>
      <c r="AG97" s="54" t="s">
        <v>52</v>
      </c>
    </row>
    <row r="98" spans="1:33" ht="35.25" customHeight="1">
      <c r="A98" s="47" t="s">
        <v>100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</row>
    <row r="99" spans="1:33" ht="12.75">
      <c r="A99" s="48">
        <v>1</v>
      </c>
      <c r="B99" s="49" t="s">
        <v>39</v>
      </c>
      <c r="C99" s="50">
        <f>D99+H99</f>
        <v>115566.67</v>
      </c>
      <c r="D99" s="50">
        <f>SUM(E99:G99)</f>
        <v>71806.67</v>
      </c>
      <c r="E99" s="50">
        <v>71546.67</v>
      </c>
      <c r="F99" s="50"/>
      <c r="G99" s="50">
        <v>260</v>
      </c>
      <c r="H99" s="50">
        <f>SUM(I99:P99)</f>
        <v>43760</v>
      </c>
      <c r="I99" s="50">
        <v>12580</v>
      </c>
      <c r="J99" s="50">
        <v>7940</v>
      </c>
      <c r="K99" s="50"/>
      <c r="L99" s="50">
        <v>326.67</v>
      </c>
      <c r="M99" s="50"/>
      <c r="N99" s="50">
        <v>21993.33</v>
      </c>
      <c r="O99" s="50"/>
      <c r="P99" s="50">
        <v>920</v>
      </c>
      <c r="Q99" s="49" t="s">
        <v>50</v>
      </c>
      <c r="R99" s="49" t="s">
        <v>50</v>
      </c>
      <c r="S99" s="49" t="s">
        <v>50</v>
      </c>
      <c r="T99" s="49" t="s">
        <v>50</v>
      </c>
      <c r="U99" s="50">
        <f>C99</f>
        <v>115566.67</v>
      </c>
      <c r="V99" s="51" t="s">
        <v>51</v>
      </c>
      <c r="W99" s="52">
        <v>15</v>
      </c>
      <c r="X99" s="52">
        <v>1733500</v>
      </c>
      <c r="Y99" s="52" t="s">
        <v>52</v>
      </c>
      <c r="Z99" s="52"/>
      <c r="AA99" s="53"/>
      <c r="AB99" s="52" t="s">
        <v>52</v>
      </c>
      <c r="AC99" s="52" t="s">
        <v>52</v>
      </c>
      <c r="AD99" s="52" t="s">
        <v>52</v>
      </c>
      <c r="AE99" s="52" t="s">
        <v>52</v>
      </c>
      <c r="AF99" s="52" t="s">
        <v>52</v>
      </c>
      <c r="AG99" s="48" t="s">
        <v>52</v>
      </c>
    </row>
    <row r="100" spans="1:33" ht="12.75">
      <c r="A100" s="48">
        <v>2</v>
      </c>
      <c r="B100" s="49" t="s">
        <v>53</v>
      </c>
      <c r="C100" s="50">
        <f>D100+H100</f>
        <v>323.86999999999995</v>
      </c>
      <c r="D100" s="50">
        <f>SUM(E100:G100)</f>
        <v>193.28999999999996</v>
      </c>
      <c r="E100" s="50">
        <v>63.05</v>
      </c>
      <c r="F100" s="50">
        <v>129.01</v>
      </c>
      <c r="G100" s="50">
        <v>1.23</v>
      </c>
      <c r="H100" s="50">
        <f>SUM(I100:P100)</f>
        <v>130.57999999999998</v>
      </c>
      <c r="I100" s="50">
        <v>33.87</v>
      </c>
      <c r="J100" s="50">
        <v>21.4</v>
      </c>
      <c r="K100" s="50"/>
      <c r="L100" s="50">
        <v>0.86</v>
      </c>
      <c r="M100" s="50"/>
      <c r="N100" s="50">
        <v>59.22</v>
      </c>
      <c r="O100" s="50">
        <v>2.84</v>
      </c>
      <c r="P100" s="50">
        <v>12.39</v>
      </c>
      <c r="Q100" s="49" t="s">
        <v>50</v>
      </c>
      <c r="R100" s="49" t="s">
        <v>50</v>
      </c>
      <c r="S100" s="49" t="s">
        <v>50</v>
      </c>
      <c r="T100" s="49" t="s">
        <v>50</v>
      </c>
      <c r="U100" s="50">
        <f>C100</f>
        <v>323.86999999999995</v>
      </c>
      <c r="V100" s="51" t="s">
        <v>66</v>
      </c>
      <c r="W100" s="52">
        <v>2430</v>
      </c>
      <c r="X100" s="52">
        <v>787000</v>
      </c>
      <c r="Y100" s="52" t="s">
        <v>52</v>
      </c>
      <c r="Z100" s="52">
        <v>43.54</v>
      </c>
      <c r="AA100" s="53">
        <v>105800</v>
      </c>
      <c r="AB100" s="52" t="s">
        <v>52</v>
      </c>
      <c r="AC100" s="52" t="s">
        <v>52</v>
      </c>
      <c r="AD100" s="52" t="s">
        <v>52</v>
      </c>
      <c r="AE100" s="52" t="s">
        <v>52</v>
      </c>
      <c r="AF100" s="52" t="s">
        <v>52</v>
      </c>
      <c r="AG100" s="54" t="s">
        <v>52</v>
      </c>
    </row>
    <row r="101" spans="1:33" ht="12.75">
      <c r="A101" s="51"/>
      <c r="B101" s="55" t="s">
        <v>67</v>
      </c>
      <c r="C101" s="52" t="s">
        <v>52</v>
      </c>
      <c r="D101" s="52" t="s">
        <v>52</v>
      </c>
      <c r="E101" s="52" t="s">
        <v>52</v>
      </c>
      <c r="F101" s="52" t="s">
        <v>52</v>
      </c>
      <c r="G101" s="52" t="s">
        <v>52</v>
      </c>
      <c r="H101" s="52" t="s">
        <v>52</v>
      </c>
      <c r="I101" s="52" t="s">
        <v>52</v>
      </c>
      <c r="J101" s="52" t="s">
        <v>52</v>
      </c>
      <c r="K101" s="52" t="s">
        <v>52</v>
      </c>
      <c r="L101" s="52" t="s">
        <v>52</v>
      </c>
      <c r="M101" s="52" t="s">
        <v>52</v>
      </c>
      <c r="N101" s="52" t="s">
        <v>52</v>
      </c>
      <c r="O101" s="52" t="s">
        <v>52</v>
      </c>
      <c r="P101" s="52" t="s">
        <v>52</v>
      </c>
      <c r="Q101" s="52" t="s">
        <v>52</v>
      </c>
      <c r="R101" s="52" t="s">
        <v>52</v>
      </c>
      <c r="S101" s="52" t="s">
        <v>52</v>
      </c>
      <c r="T101" s="52" t="s">
        <v>52</v>
      </c>
      <c r="U101" s="52" t="s">
        <v>52</v>
      </c>
      <c r="V101" s="52" t="s">
        <v>52</v>
      </c>
      <c r="W101" s="52" t="s">
        <v>52</v>
      </c>
      <c r="X101" s="52">
        <f>SUM(X99:X100)</f>
        <v>2520500</v>
      </c>
      <c r="Y101" s="52">
        <v>0</v>
      </c>
      <c r="Z101" s="52" t="s">
        <v>52</v>
      </c>
      <c r="AA101" s="52">
        <v>105800</v>
      </c>
      <c r="AB101" s="52">
        <v>0</v>
      </c>
      <c r="AC101" s="52">
        <v>2200</v>
      </c>
      <c r="AD101" s="52">
        <v>0</v>
      </c>
      <c r="AE101" s="52">
        <v>2416900</v>
      </c>
      <c r="AF101" s="52" t="s">
        <v>52</v>
      </c>
      <c r="AG101" s="54" t="s">
        <v>52</v>
      </c>
    </row>
    <row r="102" spans="1:33" ht="36.75" customHeight="1">
      <c r="A102" s="47" t="s">
        <v>109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</row>
    <row r="103" spans="1:33" ht="12.75">
      <c r="A103" s="48">
        <v>1</v>
      </c>
      <c r="B103" s="49" t="s">
        <v>39</v>
      </c>
      <c r="C103" s="50">
        <f>D103+H103</f>
        <v>96910.70999999999</v>
      </c>
      <c r="D103" s="50">
        <f>SUM(E103:G103)</f>
        <v>58703.57</v>
      </c>
      <c r="E103" s="50">
        <v>58560.71</v>
      </c>
      <c r="F103" s="50"/>
      <c r="G103" s="50">
        <v>142.86</v>
      </c>
      <c r="H103" s="50">
        <f>SUM(I103:P103)</f>
        <v>38207.14</v>
      </c>
      <c r="I103" s="50">
        <v>3125</v>
      </c>
      <c r="J103" s="50">
        <v>22328.57</v>
      </c>
      <c r="K103" s="50"/>
      <c r="L103" s="50">
        <v>132.14</v>
      </c>
      <c r="M103" s="50"/>
      <c r="N103" s="50">
        <v>12164.29</v>
      </c>
      <c r="O103" s="50"/>
      <c r="P103" s="50">
        <v>457.14</v>
      </c>
      <c r="Q103" s="49" t="s">
        <v>50</v>
      </c>
      <c r="R103" s="49" t="s">
        <v>50</v>
      </c>
      <c r="S103" s="49" t="s">
        <v>50</v>
      </c>
      <c r="T103" s="49" t="s">
        <v>50</v>
      </c>
      <c r="U103" s="50">
        <f>C103</f>
        <v>96910.70999999999</v>
      </c>
      <c r="V103" s="51" t="s">
        <v>51</v>
      </c>
      <c r="W103" s="52">
        <v>28</v>
      </c>
      <c r="X103" s="52">
        <v>2713500</v>
      </c>
      <c r="Y103" s="52" t="s">
        <v>52</v>
      </c>
      <c r="Z103" s="52"/>
      <c r="AA103" s="53"/>
      <c r="AB103" s="52" t="s">
        <v>52</v>
      </c>
      <c r="AC103" s="52" t="s">
        <v>52</v>
      </c>
      <c r="AD103" s="52" t="s">
        <v>52</v>
      </c>
      <c r="AE103" s="52" t="s">
        <v>52</v>
      </c>
      <c r="AF103" s="52" t="s">
        <v>52</v>
      </c>
      <c r="AG103" s="48" t="s">
        <v>52</v>
      </c>
    </row>
    <row r="104" spans="1:33" ht="12.75">
      <c r="A104" s="48">
        <v>2</v>
      </c>
      <c r="B104" s="49" t="s">
        <v>53</v>
      </c>
      <c r="C104" s="50">
        <f>D104+H104</f>
        <v>286.28</v>
      </c>
      <c r="D104" s="50">
        <f>SUM(E104:G104)</f>
        <v>163.91</v>
      </c>
      <c r="E104" s="50">
        <v>38.75</v>
      </c>
      <c r="F104" s="50">
        <v>124.09</v>
      </c>
      <c r="G104" s="50">
        <v>1.07</v>
      </c>
      <c r="H104" s="50">
        <f>SUM(I104:P104)</f>
        <v>122.37</v>
      </c>
      <c r="I104" s="50">
        <v>8.73</v>
      </c>
      <c r="J104" s="50">
        <v>62.35</v>
      </c>
      <c r="K104" s="50"/>
      <c r="L104" s="50">
        <v>0.38</v>
      </c>
      <c r="M104" s="50"/>
      <c r="N104" s="50">
        <v>33.98</v>
      </c>
      <c r="O104" s="50">
        <v>1.05</v>
      </c>
      <c r="P104" s="50">
        <v>15.88</v>
      </c>
      <c r="Q104" s="49" t="s">
        <v>50</v>
      </c>
      <c r="R104" s="49" t="s">
        <v>50</v>
      </c>
      <c r="S104" s="49" t="s">
        <v>50</v>
      </c>
      <c r="T104" s="49" t="s">
        <v>50</v>
      </c>
      <c r="U104" s="50">
        <f>C104</f>
        <v>286.28</v>
      </c>
      <c r="V104" s="51" t="s">
        <v>66</v>
      </c>
      <c r="W104" s="52">
        <v>5530</v>
      </c>
      <c r="X104" s="52">
        <v>1583100</v>
      </c>
      <c r="Y104" s="52" t="s">
        <v>52</v>
      </c>
      <c r="Z104" s="52">
        <v>46.94</v>
      </c>
      <c r="AA104" s="53">
        <v>259600</v>
      </c>
      <c r="AB104" s="52" t="s">
        <v>52</v>
      </c>
      <c r="AC104" s="52" t="s">
        <v>52</v>
      </c>
      <c r="AD104" s="52" t="s">
        <v>52</v>
      </c>
      <c r="AE104" s="52" t="s">
        <v>52</v>
      </c>
      <c r="AF104" s="52" t="s">
        <v>52</v>
      </c>
      <c r="AG104" s="54" t="s">
        <v>52</v>
      </c>
    </row>
    <row r="105" spans="1:33" ht="12.75">
      <c r="A105" s="51"/>
      <c r="B105" s="55" t="s">
        <v>67</v>
      </c>
      <c r="C105" s="52" t="s">
        <v>52</v>
      </c>
      <c r="D105" s="52" t="s">
        <v>52</v>
      </c>
      <c r="E105" s="52" t="s">
        <v>52</v>
      </c>
      <c r="F105" s="52" t="s">
        <v>52</v>
      </c>
      <c r="G105" s="52" t="s">
        <v>52</v>
      </c>
      <c r="H105" s="52" t="s">
        <v>52</v>
      </c>
      <c r="I105" s="52" t="s">
        <v>52</v>
      </c>
      <c r="J105" s="52" t="s">
        <v>52</v>
      </c>
      <c r="K105" s="52" t="s">
        <v>52</v>
      </c>
      <c r="L105" s="52" t="s">
        <v>52</v>
      </c>
      <c r="M105" s="52" t="s">
        <v>52</v>
      </c>
      <c r="N105" s="52" t="s">
        <v>52</v>
      </c>
      <c r="O105" s="52" t="s">
        <v>52</v>
      </c>
      <c r="P105" s="52" t="s">
        <v>52</v>
      </c>
      <c r="Q105" s="52" t="s">
        <v>52</v>
      </c>
      <c r="R105" s="52" t="s">
        <v>52</v>
      </c>
      <c r="S105" s="52" t="s">
        <v>52</v>
      </c>
      <c r="T105" s="52" t="s">
        <v>52</v>
      </c>
      <c r="U105" s="52" t="s">
        <v>52</v>
      </c>
      <c r="V105" s="52" t="s">
        <v>52</v>
      </c>
      <c r="W105" s="52" t="s">
        <v>52</v>
      </c>
      <c r="X105" s="52">
        <f>SUM(X103:X104)</f>
        <v>4296600</v>
      </c>
      <c r="Y105" s="52">
        <v>0</v>
      </c>
      <c r="Z105" s="52" t="s">
        <v>52</v>
      </c>
      <c r="AA105" s="52">
        <v>259600</v>
      </c>
      <c r="AB105" s="52">
        <v>0</v>
      </c>
      <c r="AC105" s="52">
        <v>8700</v>
      </c>
      <c r="AD105" s="52">
        <v>0</v>
      </c>
      <c r="AE105" s="52">
        <v>4045700</v>
      </c>
      <c r="AF105" s="52" t="s">
        <v>52</v>
      </c>
      <c r="AG105" s="54" t="s">
        <v>52</v>
      </c>
    </row>
    <row r="106" spans="1:33" ht="35.25" customHeight="1">
      <c r="A106" s="47" t="s">
        <v>118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</row>
    <row r="107" spans="1:33" ht="12.75">
      <c r="A107" s="48">
        <v>1</v>
      </c>
      <c r="B107" s="49" t="s">
        <v>39</v>
      </c>
      <c r="C107" s="50">
        <f>D107+H107</f>
        <v>43209.759999999995</v>
      </c>
      <c r="D107" s="50">
        <f>SUM(E107:G107)</f>
        <v>34029.27</v>
      </c>
      <c r="E107" s="50">
        <v>33863.42</v>
      </c>
      <c r="F107" s="50"/>
      <c r="G107" s="50">
        <v>165.85</v>
      </c>
      <c r="H107" s="50">
        <f>SUM(I107:P107)</f>
        <v>9180.49</v>
      </c>
      <c r="I107" s="50">
        <v>4368.29</v>
      </c>
      <c r="J107" s="50">
        <v>987.81</v>
      </c>
      <c r="K107" s="50"/>
      <c r="L107" s="50">
        <v>201.22</v>
      </c>
      <c r="M107" s="50"/>
      <c r="N107" s="50">
        <v>3356.1</v>
      </c>
      <c r="O107" s="50"/>
      <c r="P107" s="50">
        <v>267.07</v>
      </c>
      <c r="Q107" s="49" t="s">
        <v>50</v>
      </c>
      <c r="R107" s="49" t="s">
        <v>50</v>
      </c>
      <c r="S107" s="49" t="s">
        <v>50</v>
      </c>
      <c r="T107" s="49" t="s">
        <v>50</v>
      </c>
      <c r="U107" s="50">
        <f>C107</f>
        <v>43209.759999999995</v>
      </c>
      <c r="V107" s="51" t="s">
        <v>51</v>
      </c>
      <c r="W107" s="52">
        <v>82</v>
      </c>
      <c r="X107" s="52">
        <v>3543200</v>
      </c>
      <c r="Y107" s="52" t="s">
        <v>52</v>
      </c>
      <c r="Z107" s="52"/>
      <c r="AA107" s="53"/>
      <c r="AB107" s="52" t="s">
        <v>52</v>
      </c>
      <c r="AC107" s="52" t="s">
        <v>52</v>
      </c>
      <c r="AD107" s="52" t="s">
        <v>52</v>
      </c>
      <c r="AE107" s="52" t="s">
        <v>52</v>
      </c>
      <c r="AF107" s="52" t="s">
        <v>52</v>
      </c>
      <c r="AG107" s="48" t="s">
        <v>52</v>
      </c>
    </row>
    <row r="108" spans="1:33" ht="12.75">
      <c r="A108" s="48">
        <v>2</v>
      </c>
      <c r="B108" s="49" t="s">
        <v>53</v>
      </c>
      <c r="C108" s="50">
        <f>D108+H108</f>
        <v>204.37999999999997</v>
      </c>
      <c r="D108" s="50">
        <f>SUM(E108:G108)</f>
        <v>156.96999999999997</v>
      </c>
      <c r="E108" s="50">
        <v>27.82</v>
      </c>
      <c r="F108" s="50">
        <v>128.48</v>
      </c>
      <c r="G108" s="50">
        <v>0.67</v>
      </c>
      <c r="H108" s="50">
        <f>SUM(I108:P108)</f>
        <v>47.41</v>
      </c>
      <c r="I108" s="50">
        <v>20.15</v>
      </c>
      <c r="J108" s="50">
        <v>4.57</v>
      </c>
      <c r="K108" s="50"/>
      <c r="L108" s="50">
        <v>0.93</v>
      </c>
      <c r="M108" s="50"/>
      <c r="N108" s="50">
        <v>15.48</v>
      </c>
      <c r="O108" s="50">
        <v>1.25</v>
      </c>
      <c r="P108" s="50">
        <v>5.03</v>
      </c>
      <c r="Q108" s="49" t="s">
        <v>50</v>
      </c>
      <c r="R108" s="49" t="s">
        <v>50</v>
      </c>
      <c r="S108" s="49" t="s">
        <v>50</v>
      </c>
      <c r="T108" s="49" t="s">
        <v>50</v>
      </c>
      <c r="U108" s="50">
        <f>C108</f>
        <v>204.37999999999997</v>
      </c>
      <c r="V108" s="51" t="s">
        <v>66</v>
      </c>
      <c r="W108" s="52">
        <v>13215</v>
      </c>
      <c r="X108" s="52">
        <v>2700900</v>
      </c>
      <c r="Y108" s="52" t="s">
        <v>52</v>
      </c>
      <c r="Z108" s="52">
        <v>43.86</v>
      </c>
      <c r="AA108" s="53">
        <v>579600</v>
      </c>
      <c r="AB108" s="52" t="s">
        <v>52</v>
      </c>
      <c r="AC108" s="52" t="s">
        <v>52</v>
      </c>
      <c r="AD108" s="52" t="s">
        <v>52</v>
      </c>
      <c r="AE108" s="52" t="s">
        <v>52</v>
      </c>
      <c r="AF108" s="52" t="s">
        <v>52</v>
      </c>
      <c r="AG108" s="54" t="s">
        <v>52</v>
      </c>
    </row>
    <row r="109" spans="1:33" ht="12.75">
      <c r="A109" s="51"/>
      <c r="B109" s="55" t="s">
        <v>67</v>
      </c>
      <c r="C109" s="52" t="s">
        <v>52</v>
      </c>
      <c r="D109" s="52" t="s">
        <v>52</v>
      </c>
      <c r="E109" s="52" t="s">
        <v>52</v>
      </c>
      <c r="F109" s="52" t="s">
        <v>52</v>
      </c>
      <c r="G109" s="52" t="s">
        <v>52</v>
      </c>
      <c r="H109" s="52" t="s">
        <v>52</v>
      </c>
      <c r="I109" s="52" t="s">
        <v>52</v>
      </c>
      <c r="J109" s="52" t="s">
        <v>52</v>
      </c>
      <c r="K109" s="52" t="s">
        <v>52</v>
      </c>
      <c r="L109" s="52" t="s">
        <v>52</v>
      </c>
      <c r="M109" s="52" t="s">
        <v>52</v>
      </c>
      <c r="N109" s="52" t="s">
        <v>52</v>
      </c>
      <c r="O109" s="52" t="s">
        <v>52</v>
      </c>
      <c r="P109" s="52" t="s">
        <v>52</v>
      </c>
      <c r="Q109" s="52" t="s">
        <v>52</v>
      </c>
      <c r="R109" s="52" t="s">
        <v>52</v>
      </c>
      <c r="S109" s="52" t="s">
        <v>52</v>
      </c>
      <c r="T109" s="52" t="s">
        <v>52</v>
      </c>
      <c r="U109" s="52" t="s">
        <v>52</v>
      </c>
      <c r="V109" s="52" t="s">
        <v>52</v>
      </c>
      <c r="W109" s="52" t="s">
        <v>52</v>
      </c>
      <c r="X109" s="52">
        <f>SUM(X107:X108)</f>
        <v>6244100</v>
      </c>
      <c r="Y109" s="52"/>
      <c r="Z109" s="52" t="s">
        <v>52</v>
      </c>
      <c r="AA109" s="52">
        <v>579600</v>
      </c>
      <c r="AB109" s="52">
        <v>0</v>
      </c>
      <c r="AC109" s="52">
        <v>15500</v>
      </c>
      <c r="AD109" s="52">
        <v>0</v>
      </c>
      <c r="AE109" s="52">
        <v>5680000</v>
      </c>
      <c r="AF109" s="52" t="s">
        <v>52</v>
      </c>
      <c r="AG109" s="54" t="s">
        <v>52</v>
      </c>
    </row>
    <row r="110" spans="1:33" ht="38.25" customHeight="1">
      <c r="A110" s="47" t="s">
        <v>186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</row>
    <row r="111" spans="1:33" ht="12.75">
      <c r="A111" s="48">
        <v>1</v>
      </c>
      <c r="B111" s="49" t="s">
        <v>39</v>
      </c>
      <c r="C111" s="50">
        <f>D111+H111</f>
        <v>57908.11</v>
      </c>
      <c r="D111" s="50">
        <f>SUM(E111:G111)</f>
        <v>41321.62</v>
      </c>
      <c r="E111" s="50">
        <v>41208.11</v>
      </c>
      <c r="F111" s="50"/>
      <c r="G111" s="50">
        <v>113.51</v>
      </c>
      <c r="H111" s="50">
        <f>SUM(I111:P111)</f>
        <v>16586.489999999998</v>
      </c>
      <c r="I111" s="50">
        <v>3589.19</v>
      </c>
      <c r="J111" s="50">
        <v>2208.11</v>
      </c>
      <c r="K111" s="50"/>
      <c r="L111" s="50">
        <v>83.78</v>
      </c>
      <c r="M111" s="50"/>
      <c r="N111" s="50">
        <v>10359.46</v>
      </c>
      <c r="O111" s="50"/>
      <c r="P111" s="50">
        <v>345.95</v>
      </c>
      <c r="Q111" s="49" t="s">
        <v>50</v>
      </c>
      <c r="R111" s="49" t="s">
        <v>50</v>
      </c>
      <c r="S111" s="49" t="s">
        <v>50</v>
      </c>
      <c r="T111" s="49" t="s">
        <v>50</v>
      </c>
      <c r="U111" s="50">
        <f>C111</f>
        <v>57908.11</v>
      </c>
      <c r="V111" s="51" t="s">
        <v>51</v>
      </c>
      <c r="W111" s="52">
        <v>37</v>
      </c>
      <c r="X111" s="52">
        <v>2142600</v>
      </c>
      <c r="Y111" s="52" t="s">
        <v>52</v>
      </c>
      <c r="Z111" s="52"/>
      <c r="AA111" s="53"/>
      <c r="AB111" s="52" t="s">
        <v>52</v>
      </c>
      <c r="AC111" s="52" t="s">
        <v>52</v>
      </c>
      <c r="AD111" s="52" t="s">
        <v>52</v>
      </c>
      <c r="AE111" s="52" t="s">
        <v>52</v>
      </c>
      <c r="AF111" s="52" t="s">
        <v>52</v>
      </c>
      <c r="AG111" s="48" t="s">
        <v>52</v>
      </c>
    </row>
    <row r="112" spans="1:33" ht="12.75">
      <c r="A112" s="48">
        <v>2</v>
      </c>
      <c r="B112" s="49" t="s">
        <v>53</v>
      </c>
      <c r="C112" s="50">
        <f>D112+H112</f>
        <v>240.94</v>
      </c>
      <c r="D112" s="50">
        <f>SUM(E112:G112)</f>
        <v>162.42000000000002</v>
      </c>
      <c r="E112" s="50">
        <v>35.5</v>
      </c>
      <c r="F112" s="50">
        <v>125.79</v>
      </c>
      <c r="G112" s="50">
        <v>1.13</v>
      </c>
      <c r="H112" s="50">
        <f>SUM(I112:P112)</f>
        <v>78.52</v>
      </c>
      <c r="I112" s="50">
        <v>14.11</v>
      </c>
      <c r="J112" s="50">
        <v>8.67</v>
      </c>
      <c r="K112" s="50"/>
      <c r="L112" s="50">
        <v>0.33</v>
      </c>
      <c r="M112" s="50"/>
      <c r="N112" s="50">
        <v>40.71</v>
      </c>
      <c r="O112" s="50">
        <v>1.16</v>
      </c>
      <c r="P112" s="50">
        <v>13.54</v>
      </c>
      <c r="Q112" s="49" t="s">
        <v>50</v>
      </c>
      <c r="R112" s="49" t="s">
        <v>50</v>
      </c>
      <c r="S112" s="49" t="s">
        <v>50</v>
      </c>
      <c r="T112" s="49" t="s">
        <v>50</v>
      </c>
      <c r="U112" s="50">
        <f>C112</f>
        <v>240.94</v>
      </c>
      <c r="V112" s="51" t="s">
        <v>66</v>
      </c>
      <c r="W112" s="52">
        <v>5200</v>
      </c>
      <c r="X112" s="52">
        <v>1252900</v>
      </c>
      <c r="Y112" s="52" t="s">
        <v>52</v>
      </c>
      <c r="Z112" s="52">
        <v>44.98</v>
      </c>
      <c r="AA112" s="53">
        <v>233900</v>
      </c>
      <c r="AB112" s="52" t="s">
        <v>52</v>
      </c>
      <c r="AC112" s="52" t="s">
        <v>52</v>
      </c>
      <c r="AD112" s="52" t="s">
        <v>52</v>
      </c>
      <c r="AE112" s="52" t="s">
        <v>52</v>
      </c>
      <c r="AF112" s="52" t="s">
        <v>52</v>
      </c>
      <c r="AG112" s="54" t="s">
        <v>52</v>
      </c>
    </row>
    <row r="113" spans="1:33" ht="12.75">
      <c r="A113" s="51"/>
      <c r="B113" s="55" t="s">
        <v>67</v>
      </c>
      <c r="C113" s="52" t="s">
        <v>52</v>
      </c>
      <c r="D113" s="52" t="s">
        <v>52</v>
      </c>
      <c r="E113" s="52" t="s">
        <v>52</v>
      </c>
      <c r="F113" s="52" t="s">
        <v>52</v>
      </c>
      <c r="G113" s="52" t="s">
        <v>52</v>
      </c>
      <c r="H113" s="52" t="s">
        <v>52</v>
      </c>
      <c r="I113" s="52" t="s">
        <v>52</v>
      </c>
      <c r="J113" s="52" t="s">
        <v>52</v>
      </c>
      <c r="K113" s="52" t="s">
        <v>52</v>
      </c>
      <c r="L113" s="52" t="s">
        <v>52</v>
      </c>
      <c r="M113" s="52" t="s">
        <v>52</v>
      </c>
      <c r="N113" s="52" t="s">
        <v>52</v>
      </c>
      <c r="O113" s="52" t="s">
        <v>52</v>
      </c>
      <c r="P113" s="52" t="s">
        <v>52</v>
      </c>
      <c r="Q113" s="52" t="s">
        <v>52</v>
      </c>
      <c r="R113" s="52" t="s">
        <v>52</v>
      </c>
      <c r="S113" s="52" t="s">
        <v>52</v>
      </c>
      <c r="T113" s="52" t="s">
        <v>52</v>
      </c>
      <c r="U113" s="52" t="s">
        <v>52</v>
      </c>
      <c r="V113" s="52" t="s">
        <v>52</v>
      </c>
      <c r="W113" s="52" t="s">
        <v>52</v>
      </c>
      <c r="X113" s="52">
        <f>SUM(X111:X112)</f>
        <v>3395500</v>
      </c>
      <c r="Y113" s="52">
        <v>0</v>
      </c>
      <c r="Z113" s="52" t="s">
        <v>52</v>
      </c>
      <c r="AA113" s="52">
        <v>233900</v>
      </c>
      <c r="AB113" s="52">
        <v>0</v>
      </c>
      <c r="AC113" s="52">
        <v>8300</v>
      </c>
      <c r="AD113" s="52">
        <v>0</v>
      </c>
      <c r="AE113" s="52">
        <v>3169900</v>
      </c>
      <c r="AF113" s="52" t="s">
        <v>52</v>
      </c>
      <c r="AG113" s="54" t="s">
        <v>52</v>
      </c>
    </row>
    <row r="114" spans="1:33" ht="33.75" customHeight="1">
      <c r="A114" s="47" t="s">
        <v>135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</row>
    <row r="115" spans="1:33" ht="12.75">
      <c r="A115" s="48">
        <v>1</v>
      </c>
      <c r="B115" s="49" t="s">
        <v>39</v>
      </c>
      <c r="C115" s="50">
        <f>D115+H115</f>
        <v>76488.89</v>
      </c>
      <c r="D115" s="50">
        <f>SUM(E115:G115)</f>
        <v>51238.89</v>
      </c>
      <c r="E115" s="50">
        <v>51122.22</v>
      </c>
      <c r="F115" s="50"/>
      <c r="G115" s="50">
        <v>116.67</v>
      </c>
      <c r="H115" s="50">
        <f>SUM(I115:P115)</f>
        <v>25250</v>
      </c>
      <c r="I115" s="50">
        <v>10066.67</v>
      </c>
      <c r="J115" s="50">
        <v>3472.22</v>
      </c>
      <c r="K115" s="50"/>
      <c r="L115" s="50">
        <v>188.89</v>
      </c>
      <c r="M115" s="50"/>
      <c r="N115" s="50">
        <v>10872.22</v>
      </c>
      <c r="O115" s="50"/>
      <c r="P115" s="50">
        <v>650</v>
      </c>
      <c r="Q115" s="49" t="s">
        <v>50</v>
      </c>
      <c r="R115" s="49" t="s">
        <v>50</v>
      </c>
      <c r="S115" s="49" t="s">
        <v>50</v>
      </c>
      <c r="T115" s="49" t="s">
        <v>50</v>
      </c>
      <c r="U115" s="50">
        <f>C115</f>
        <v>76488.89</v>
      </c>
      <c r="V115" s="51" t="s">
        <v>51</v>
      </c>
      <c r="W115" s="52">
        <v>18</v>
      </c>
      <c r="X115" s="52">
        <v>1376800</v>
      </c>
      <c r="Y115" s="52" t="s">
        <v>52</v>
      </c>
      <c r="Z115" s="52"/>
      <c r="AA115" s="53"/>
      <c r="AB115" s="52" t="s">
        <v>52</v>
      </c>
      <c r="AC115" s="52" t="s">
        <v>52</v>
      </c>
      <c r="AD115" s="52" t="s">
        <v>52</v>
      </c>
      <c r="AE115" s="52" t="s">
        <v>52</v>
      </c>
      <c r="AF115" s="52" t="s">
        <v>52</v>
      </c>
      <c r="AG115" s="48" t="s">
        <v>52</v>
      </c>
    </row>
    <row r="116" spans="1:33" ht="12.75">
      <c r="A116" s="48">
        <v>2</v>
      </c>
      <c r="B116" s="49" t="s">
        <v>53</v>
      </c>
      <c r="C116" s="50">
        <f>D116+H116</f>
        <v>315.24</v>
      </c>
      <c r="D116" s="50">
        <f>SUM(E116:G116)</f>
        <v>196.82999999999998</v>
      </c>
      <c r="E116" s="50">
        <v>64.83</v>
      </c>
      <c r="F116" s="50">
        <v>131.07</v>
      </c>
      <c r="G116" s="50">
        <v>0.93</v>
      </c>
      <c r="H116" s="50">
        <f>SUM(I116:P116)</f>
        <v>118.41</v>
      </c>
      <c r="I116" s="50">
        <v>50.43</v>
      </c>
      <c r="J116" s="50">
        <v>13.36</v>
      </c>
      <c r="K116" s="50"/>
      <c r="L116" s="50">
        <v>0.74</v>
      </c>
      <c r="M116" s="50"/>
      <c r="N116" s="50">
        <v>41.78</v>
      </c>
      <c r="O116" s="50">
        <v>1.21</v>
      </c>
      <c r="P116" s="50">
        <v>10.89</v>
      </c>
      <c r="Q116" s="49" t="s">
        <v>50</v>
      </c>
      <c r="R116" s="49" t="s">
        <v>50</v>
      </c>
      <c r="S116" s="49" t="s">
        <v>50</v>
      </c>
      <c r="T116" s="49" t="s">
        <v>50</v>
      </c>
      <c r="U116" s="50">
        <f>C116</f>
        <v>315.24</v>
      </c>
      <c r="V116" s="51" t="s">
        <v>66</v>
      </c>
      <c r="W116" s="52">
        <v>3222</v>
      </c>
      <c r="X116" s="52">
        <v>1015700</v>
      </c>
      <c r="Y116" s="52" t="s">
        <v>52</v>
      </c>
      <c r="Z116" s="52">
        <v>42.55</v>
      </c>
      <c r="AA116" s="53">
        <v>137100</v>
      </c>
      <c r="AB116" s="52" t="s">
        <v>52</v>
      </c>
      <c r="AC116" s="52" t="s">
        <v>52</v>
      </c>
      <c r="AD116" s="52" t="s">
        <v>52</v>
      </c>
      <c r="AE116" s="52" t="s">
        <v>52</v>
      </c>
      <c r="AF116" s="52" t="s">
        <v>52</v>
      </c>
      <c r="AG116" s="54" t="s">
        <v>52</v>
      </c>
    </row>
    <row r="117" spans="1:33" ht="12.75">
      <c r="A117" s="51"/>
      <c r="B117" s="55" t="s">
        <v>67</v>
      </c>
      <c r="C117" s="52" t="s">
        <v>52</v>
      </c>
      <c r="D117" s="52" t="s">
        <v>52</v>
      </c>
      <c r="E117" s="52" t="s">
        <v>52</v>
      </c>
      <c r="F117" s="52" t="s">
        <v>52</v>
      </c>
      <c r="G117" s="52" t="s">
        <v>52</v>
      </c>
      <c r="H117" s="52" t="s">
        <v>52</v>
      </c>
      <c r="I117" s="52" t="s">
        <v>52</v>
      </c>
      <c r="J117" s="52" t="s">
        <v>52</v>
      </c>
      <c r="K117" s="52" t="s">
        <v>52</v>
      </c>
      <c r="L117" s="52" t="s">
        <v>52</v>
      </c>
      <c r="M117" s="52" t="s">
        <v>52</v>
      </c>
      <c r="N117" s="52" t="s">
        <v>52</v>
      </c>
      <c r="O117" s="52" t="s">
        <v>52</v>
      </c>
      <c r="P117" s="52" t="s">
        <v>52</v>
      </c>
      <c r="Q117" s="52" t="s">
        <v>52</v>
      </c>
      <c r="R117" s="52" t="s">
        <v>52</v>
      </c>
      <c r="S117" s="52" t="s">
        <v>52</v>
      </c>
      <c r="T117" s="52" t="s">
        <v>52</v>
      </c>
      <c r="U117" s="52" t="s">
        <v>52</v>
      </c>
      <c r="V117" s="52" t="s">
        <v>52</v>
      </c>
      <c r="W117" s="52" t="s">
        <v>52</v>
      </c>
      <c r="X117" s="52">
        <f>SUM(X115:X116)</f>
        <v>2392500</v>
      </c>
      <c r="Y117" s="52">
        <v>0</v>
      </c>
      <c r="Z117" s="52" t="s">
        <v>52</v>
      </c>
      <c r="AA117" s="52">
        <v>137100</v>
      </c>
      <c r="AB117" s="52">
        <v>0</v>
      </c>
      <c r="AC117" s="52">
        <v>28600</v>
      </c>
      <c r="AD117" s="52">
        <v>0</v>
      </c>
      <c r="AE117" s="52">
        <v>2284000</v>
      </c>
      <c r="AF117" s="52" t="s">
        <v>52</v>
      </c>
      <c r="AG117" s="54" t="s">
        <v>52</v>
      </c>
    </row>
    <row r="118" spans="1:33" ht="38.25" customHeight="1">
      <c r="A118" s="47" t="s">
        <v>144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</row>
    <row r="119" spans="1:33" ht="12.75">
      <c r="A119" s="48">
        <v>1</v>
      </c>
      <c r="B119" s="49" t="s">
        <v>39</v>
      </c>
      <c r="C119" s="50">
        <f>D119+H119</f>
        <v>38354.25</v>
      </c>
      <c r="D119" s="50">
        <f>SUM(E119:G119)</f>
        <v>30878.43</v>
      </c>
      <c r="E119" s="50">
        <v>30671.24</v>
      </c>
      <c r="F119" s="50"/>
      <c r="G119" s="50">
        <v>207.19</v>
      </c>
      <c r="H119" s="50">
        <f>SUM(I119:P119)</f>
        <v>7475.820000000001</v>
      </c>
      <c r="I119" s="50">
        <v>3115.04</v>
      </c>
      <c r="J119" s="50">
        <v>489.54</v>
      </c>
      <c r="K119" s="50"/>
      <c r="L119" s="50">
        <v>94.77</v>
      </c>
      <c r="M119" s="50"/>
      <c r="N119" s="50">
        <v>3710.46</v>
      </c>
      <c r="O119" s="50"/>
      <c r="P119" s="50">
        <v>66.01</v>
      </c>
      <c r="Q119" s="49" t="s">
        <v>50</v>
      </c>
      <c r="R119" s="49" t="s">
        <v>50</v>
      </c>
      <c r="S119" s="49" t="s">
        <v>50</v>
      </c>
      <c r="T119" s="49" t="s">
        <v>50</v>
      </c>
      <c r="U119" s="50">
        <f>C119</f>
        <v>38354.25</v>
      </c>
      <c r="V119" s="51" t="s">
        <v>51</v>
      </c>
      <c r="W119" s="52">
        <v>153</v>
      </c>
      <c r="X119" s="52">
        <v>5868200</v>
      </c>
      <c r="Y119" s="52" t="s">
        <v>52</v>
      </c>
      <c r="Z119" s="52"/>
      <c r="AA119" s="53"/>
      <c r="AB119" s="52" t="s">
        <v>52</v>
      </c>
      <c r="AC119" s="52" t="s">
        <v>52</v>
      </c>
      <c r="AD119" s="52" t="s">
        <v>52</v>
      </c>
      <c r="AE119" s="52" t="s">
        <v>52</v>
      </c>
      <c r="AF119" s="52" t="s">
        <v>52</v>
      </c>
      <c r="AG119" s="48" t="s">
        <v>52</v>
      </c>
    </row>
    <row r="120" spans="1:33" ht="12.75">
      <c r="A120" s="48">
        <v>2</v>
      </c>
      <c r="B120" s="49" t="s">
        <v>53</v>
      </c>
      <c r="C120" s="50">
        <f>D120+H120</f>
        <v>184.17</v>
      </c>
      <c r="D120" s="50">
        <f>SUM(E120:G120)</f>
        <v>146.54</v>
      </c>
      <c r="E120" s="50">
        <v>15.59</v>
      </c>
      <c r="F120" s="50">
        <v>130.57</v>
      </c>
      <c r="G120" s="50">
        <v>0.38</v>
      </c>
      <c r="H120" s="50">
        <f>SUM(I120:P120)</f>
        <v>37.629999999999995</v>
      </c>
      <c r="I120" s="50">
        <v>14.79</v>
      </c>
      <c r="J120" s="50">
        <v>2.32</v>
      </c>
      <c r="K120" s="50"/>
      <c r="L120" s="50">
        <v>0.45</v>
      </c>
      <c r="M120" s="50"/>
      <c r="N120" s="50">
        <v>17.61</v>
      </c>
      <c r="O120" s="50">
        <v>0.78</v>
      </c>
      <c r="P120" s="50">
        <v>1.68</v>
      </c>
      <c r="Q120" s="49" t="s">
        <v>50</v>
      </c>
      <c r="R120" s="49" t="s">
        <v>50</v>
      </c>
      <c r="S120" s="49" t="s">
        <v>50</v>
      </c>
      <c r="T120" s="49" t="s">
        <v>50</v>
      </c>
      <c r="U120" s="50">
        <f>C120</f>
        <v>184.17</v>
      </c>
      <c r="V120" s="51" t="s">
        <v>66</v>
      </c>
      <c r="W120" s="52">
        <v>31274</v>
      </c>
      <c r="X120" s="52">
        <v>5759700</v>
      </c>
      <c r="Y120" s="52" t="s">
        <v>52</v>
      </c>
      <c r="Z120" s="52">
        <v>42.09</v>
      </c>
      <c r="AA120" s="53">
        <v>1316400</v>
      </c>
      <c r="AB120" s="52" t="s">
        <v>52</v>
      </c>
      <c r="AC120" s="52" t="s">
        <v>52</v>
      </c>
      <c r="AD120" s="52" t="s">
        <v>52</v>
      </c>
      <c r="AE120" s="52" t="s">
        <v>52</v>
      </c>
      <c r="AF120" s="52" t="s">
        <v>52</v>
      </c>
      <c r="AG120" s="54" t="s">
        <v>52</v>
      </c>
    </row>
    <row r="121" spans="1:33" ht="12.75">
      <c r="A121" s="51"/>
      <c r="B121" s="55" t="s">
        <v>67</v>
      </c>
      <c r="C121" s="52" t="s">
        <v>52</v>
      </c>
      <c r="D121" s="52" t="s">
        <v>52</v>
      </c>
      <c r="E121" s="52" t="s">
        <v>52</v>
      </c>
      <c r="F121" s="52" t="s">
        <v>52</v>
      </c>
      <c r="G121" s="52" t="s">
        <v>52</v>
      </c>
      <c r="H121" s="52" t="s">
        <v>52</v>
      </c>
      <c r="I121" s="52" t="s">
        <v>52</v>
      </c>
      <c r="J121" s="52" t="s">
        <v>52</v>
      </c>
      <c r="K121" s="52" t="s">
        <v>52</v>
      </c>
      <c r="L121" s="52" t="s">
        <v>52</v>
      </c>
      <c r="M121" s="52" t="s">
        <v>52</v>
      </c>
      <c r="N121" s="52" t="s">
        <v>52</v>
      </c>
      <c r="O121" s="52" t="s">
        <v>52</v>
      </c>
      <c r="P121" s="52" t="s">
        <v>52</v>
      </c>
      <c r="Q121" s="52" t="s">
        <v>52</v>
      </c>
      <c r="R121" s="52" t="s">
        <v>52</v>
      </c>
      <c r="S121" s="52" t="s">
        <v>52</v>
      </c>
      <c r="T121" s="52" t="s">
        <v>52</v>
      </c>
      <c r="U121" s="52" t="s">
        <v>52</v>
      </c>
      <c r="V121" s="52" t="s">
        <v>52</v>
      </c>
      <c r="W121" s="52" t="s">
        <v>52</v>
      </c>
      <c r="X121" s="52">
        <f>SUM(X119:X120)</f>
        <v>11627900</v>
      </c>
      <c r="Y121" s="52">
        <v>0</v>
      </c>
      <c r="Z121" s="52" t="s">
        <v>52</v>
      </c>
      <c r="AA121" s="52">
        <v>1316400</v>
      </c>
      <c r="AB121" s="52">
        <v>0</v>
      </c>
      <c r="AC121" s="52">
        <v>16200</v>
      </c>
      <c r="AD121" s="52">
        <v>0</v>
      </c>
      <c r="AE121" s="52">
        <v>10327700</v>
      </c>
      <c r="AF121" s="52" t="s">
        <v>52</v>
      </c>
      <c r="AG121" s="54" t="s">
        <v>52</v>
      </c>
    </row>
    <row r="122" spans="1:33" ht="38.25" customHeight="1">
      <c r="A122" s="47" t="s">
        <v>153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</row>
    <row r="123" spans="1:33" ht="12.75">
      <c r="A123" s="48">
        <v>1</v>
      </c>
      <c r="B123" s="49" t="s">
        <v>39</v>
      </c>
      <c r="C123" s="50">
        <f>D123+H123</f>
        <v>48236.06</v>
      </c>
      <c r="D123" s="50">
        <f>SUM(E123:G123)</f>
        <v>40068.85</v>
      </c>
      <c r="E123" s="50">
        <v>39749.18</v>
      </c>
      <c r="F123" s="50"/>
      <c r="G123" s="50">
        <v>319.67</v>
      </c>
      <c r="H123" s="50">
        <f>SUM(I123:P123)</f>
        <v>8167.21</v>
      </c>
      <c r="I123" s="50">
        <v>2072.13</v>
      </c>
      <c r="J123" s="50">
        <v>1421.31</v>
      </c>
      <c r="K123" s="50"/>
      <c r="L123" s="50">
        <v>293.44</v>
      </c>
      <c r="M123" s="50"/>
      <c r="N123" s="50">
        <v>4190.16</v>
      </c>
      <c r="O123" s="50"/>
      <c r="P123" s="50">
        <v>190.17</v>
      </c>
      <c r="Q123" s="49" t="s">
        <v>50</v>
      </c>
      <c r="R123" s="49" t="s">
        <v>50</v>
      </c>
      <c r="S123" s="49" t="s">
        <v>50</v>
      </c>
      <c r="T123" s="49" t="s">
        <v>50</v>
      </c>
      <c r="U123" s="50">
        <f>C123</f>
        <v>48236.06</v>
      </c>
      <c r="V123" s="51" t="s">
        <v>51</v>
      </c>
      <c r="W123" s="52">
        <v>61</v>
      </c>
      <c r="X123" s="52">
        <v>2942400</v>
      </c>
      <c r="Y123" s="52" t="s">
        <v>52</v>
      </c>
      <c r="Z123" s="52"/>
      <c r="AA123" s="53"/>
      <c r="AB123" s="52" t="s">
        <v>52</v>
      </c>
      <c r="AC123" s="52" t="s">
        <v>52</v>
      </c>
      <c r="AD123" s="52" t="s">
        <v>52</v>
      </c>
      <c r="AE123" s="52" t="s">
        <v>52</v>
      </c>
      <c r="AF123" s="52" t="s">
        <v>52</v>
      </c>
      <c r="AG123" s="48" t="s">
        <v>52</v>
      </c>
    </row>
    <row r="124" spans="1:33" ht="12.75">
      <c r="A124" s="48">
        <v>2</v>
      </c>
      <c r="B124" s="49" t="s">
        <v>53</v>
      </c>
      <c r="C124" s="50">
        <f>D124+H124</f>
        <v>200.35999999999999</v>
      </c>
      <c r="D124" s="50">
        <f>SUM(E124:G124)</f>
        <v>160.64</v>
      </c>
      <c r="E124" s="50">
        <v>31.33</v>
      </c>
      <c r="F124" s="50">
        <v>128.48</v>
      </c>
      <c r="G124" s="50">
        <v>0.83</v>
      </c>
      <c r="H124" s="50">
        <f>SUM(I124:P124)</f>
        <v>39.72</v>
      </c>
      <c r="I124" s="50">
        <v>8.3</v>
      </c>
      <c r="J124" s="50">
        <v>5.69</v>
      </c>
      <c r="K124" s="50"/>
      <c r="L124" s="50">
        <v>1.18</v>
      </c>
      <c r="M124" s="50"/>
      <c r="N124" s="50">
        <v>16.79</v>
      </c>
      <c r="O124" s="50">
        <v>1.83</v>
      </c>
      <c r="P124" s="50">
        <v>5.93</v>
      </c>
      <c r="Q124" s="49" t="s">
        <v>50</v>
      </c>
      <c r="R124" s="49" t="s">
        <v>50</v>
      </c>
      <c r="S124" s="49" t="s">
        <v>50</v>
      </c>
      <c r="T124" s="49" t="s">
        <v>50</v>
      </c>
      <c r="U124" s="50">
        <f>C124</f>
        <v>200.35999999999999</v>
      </c>
      <c r="V124" s="51" t="s">
        <v>66</v>
      </c>
      <c r="W124" s="52">
        <v>10734</v>
      </c>
      <c r="X124" s="52">
        <v>2150700</v>
      </c>
      <c r="Y124" s="52" t="s">
        <v>52</v>
      </c>
      <c r="Z124" s="52">
        <v>45.24</v>
      </c>
      <c r="AA124" s="53">
        <v>485600</v>
      </c>
      <c r="AB124" s="52" t="s">
        <v>52</v>
      </c>
      <c r="AC124" s="52" t="s">
        <v>52</v>
      </c>
      <c r="AD124" s="52" t="s">
        <v>52</v>
      </c>
      <c r="AE124" s="52" t="s">
        <v>52</v>
      </c>
      <c r="AF124" s="52" t="s">
        <v>52</v>
      </c>
      <c r="AG124" s="54" t="s">
        <v>52</v>
      </c>
    </row>
    <row r="125" spans="1:33" ht="33.75" customHeight="1">
      <c r="A125" s="51"/>
      <c r="B125" s="55" t="s">
        <v>67</v>
      </c>
      <c r="C125" s="52" t="s">
        <v>52</v>
      </c>
      <c r="D125" s="52" t="s">
        <v>52</v>
      </c>
      <c r="E125" s="52" t="s">
        <v>52</v>
      </c>
      <c r="F125" s="52" t="s">
        <v>52</v>
      </c>
      <c r="G125" s="52" t="s">
        <v>52</v>
      </c>
      <c r="H125" s="52" t="s">
        <v>52</v>
      </c>
      <c r="I125" s="52" t="s">
        <v>52</v>
      </c>
      <c r="J125" s="52" t="s">
        <v>52</v>
      </c>
      <c r="K125" s="52" t="s">
        <v>52</v>
      </c>
      <c r="L125" s="52" t="s">
        <v>52</v>
      </c>
      <c r="M125" s="52" t="s">
        <v>52</v>
      </c>
      <c r="N125" s="52" t="s">
        <v>52</v>
      </c>
      <c r="O125" s="52" t="s">
        <v>52</v>
      </c>
      <c r="P125" s="52" t="s">
        <v>52</v>
      </c>
      <c r="Q125" s="52" t="s">
        <v>52</v>
      </c>
      <c r="R125" s="52" t="s">
        <v>52</v>
      </c>
      <c r="S125" s="52" t="s">
        <v>52</v>
      </c>
      <c r="T125" s="52" t="s">
        <v>52</v>
      </c>
      <c r="U125" s="52" t="s">
        <v>52</v>
      </c>
      <c r="V125" s="52" t="s">
        <v>52</v>
      </c>
      <c r="W125" s="52" t="s">
        <v>52</v>
      </c>
      <c r="X125" s="52">
        <f>SUM(X123:X124)</f>
        <v>5093100</v>
      </c>
      <c r="Y125" s="52">
        <v>0</v>
      </c>
      <c r="Z125" s="52" t="s">
        <v>52</v>
      </c>
      <c r="AA125" s="52">
        <v>485600</v>
      </c>
      <c r="AB125" s="52">
        <v>0</v>
      </c>
      <c r="AC125" s="52">
        <v>212500</v>
      </c>
      <c r="AD125" s="52">
        <v>0</v>
      </c>
      <c r="AE125" s="52">
        <v>4820000</v>
      </c>
      <c r="AF125" s="52" t="s">
        <v>52</v>
      </c>
      <c r="AG125" s="54" t="s">
        <v>52</v>
      </c>
    </row>
    <row r="126" spans="1:33" ht="36.75" customHeight="1">
      <c r="A126" s="47" t="s">
        <v>162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</row>
    <row r="127" spans="1:33" ht="12.75">
      <c r="A127" s="48">
        <v>1</v>
      </c>
      <c r="B127" s="49" t="s">
        <v>39</v>
      </c>
      <c r="C127" s="50">
        <f>D127+H127</f>
        <v>68354.54</v>
      </c>
      <c r="D127" s="50">
        <f>SUM(E127:G127)</f>
        <v>32759.09</v>
      </c>
      <c r="E127" s="50">
        <v>32645.45</v>
      </c>
      <c r="F127" s="50"/>
      <c r="G127" s="50">
        <v>113.64</v>
      </c>
      <c r="H127" s="50">
        <f>SUM(I127:P127)</f>
        <v>35595.45</v>
      </c>
      <c r="I127" s="50">
        <v>21495.45</v>
      </c>
      <c r="J127" s="50">
        <v>2318.18</v>
      </c>
      <c r="K127" s="50"/>
      <c r="L127" s="50">
        <v>250</v>
      </c>
      <c r="M127" s="50"/>
      <c r="N127" s="50">
        <v>11054.55</v>
      </c>
      <c r="O127" s="50"/>
      <c r="P127" s="50">
        <v>477.27</v>
      </c>
      <c r="Q127" s="49" t="s">
        <v>50</v>
      </c>
      <c r="R127" s="49" t="s">
        <v>50</v>
      </c>
      <c r="S127" s="49" t="s">
        <v>50</v>
      </c>
      <c r="T127" s="49" t="s">
        <v>50</v>
      </c>
      <c r="U127" s="50">
        <f>C127</f>
        <v>68354.54</v>
      </c>
      <c r="V127" s="51" t="s">
        <v>51</v>
      </c>
      <c r="W127" s="52">
        <v>22</v>
      </c>
      <c r="X127" s="52">
        <v>1503800</v>
      </c>
      <c r="Y127" s="52" t="s">
        <v>52</v>
      </c>
      <c r="Z127" s="52"/>
      <c r="AA127" s="53"/>
      <c r="AB127" s="52" t="s">
        <v>52</v>
      </c>
      <c r="AC127" s="52" t="s">
        <v>52</v>
      </c>
      <c r="AD127" s="52" t="s">
        <v>52</v>
      </c>
      <c r="AE127" s="52" t="s">
        <v>52</v>
      </c>
      <c r="AF127" s="52" t="s">
        <v>52</v>
      </c>
      <c r="AG127" s="48" t="s">
        <v>52</v>
      </c>
    </row>
    <row r="128" spans="1:33" ht="12.75">
      <c r="A128" s="48">
        <v>2</v>
      </c>
      <c r="B128" s="49" t="s">
        <v>53</v>
      </c>
      <c r="C128" s="50">
        <f>D128+H128</f>
        <v>388.03</v>
      </c>
      <c r="D128" s="50">
        <f>SUM(E128:G128)</f>
        <v>195.88</v>
      </c>
      <c r="E128" s="50">
        <v>63.3</v>
      </c>
      <c r="F128" s="50">
        <v>131.67</v>
      </c>
      <c r="G128" s="50">
        <v>0.91</v>
      </c>
      <c r="H128" s="50">
        <f>SUM(I128:P128)</f>
        <v>192.15</v>
      </c>
      <c r="I128" s="50">
        <v>98.51</v>
      </c>
      <c r="J128" s="50">
        <v>13.85</v>
      </c>
      <c r="K128" s="50"/>
      <c r="L128" s="50">
        <v>1.51</v>
      </c>
      <c r="M128" s="50"/>
      <c r="N128" s="50">
        <v>66.12</v>
      </c>
      <c r="O128" s="50">
        <v>1.61</v>
      </c>
      <c r="P128" s="50">
        <v>10.55</v>
      </c>
      <c r="Q128" s="49" t="s">
        <v>50</v>
      </c>
      <c r="R128" s="49" t="s">
        <v>50</v>
      </c>
      <c r="S128" s="49" t="s">
        <v>50</v>
      </c>
      <c r="T128" s="49" t="s">
        <v>50</v>
      </c>
      <c r="U128" s="50">
        <f>C128</f>
        <v>388.03</v>
      </c>
      <c r="V128" s="51" t="s">
        <v>66</v>
      </c>
      <c r="W128" s="52">
        <v>3300</v>
      </c>
      <c r="X128" s="52">
        <v>1280500</v>
      </c>
      <c r="Y128" s="52" t="s">
        <v>52</v>
      </c>
      <c r="Z128" s="52">
        <v>42</v>
      </c>
      <c r="AA128" s="53">
        <v>138600</v>
      </c>
      <c r="AB128" s="52" t="s">
        <v>52</v>
      </c>
      <c r="AC128" s="52" t="s">
        <v>52</v>
      </c>
      <c r="AD128" s="52" t="s">
        <v>52</v>
      </c>
      <c r="AE128" s="52" t="s">
        <v>52</v>
      </c>
      <c r="AF128" s="52" t="s">
        <v>52</v>
      </c>
      <c r="AG128" s="54" t="s">
        <v>52</v>
      </c>
    </row>
    <row r="129" spans="1:33" ht="12.75">
      <c r="A129" s="51"/>
      <c r="B129" s="55" t="s">
        <v>67</v>
      </c>
      <c r="C129" s="52" t="s">
        <v>52</v>
      </c>
      <c r="D129" s="52" t="s">
        <v>52</v>
      </c>
      <c r="E129" s="52" t="s">
        <v>52</v>
      </c>
      <c r="F129" s="52" t="s">
        <v>52</v>
      </c>
      <c r="G129" s="52" t="s">
        <v>52</v>
      </c>
      <c r="H129" s="52" t="s">
        <v>52</v>
      </c>
      <c r="I129" s="52" t="s">
        <v>52</v>
      </c>
      <c r="J129" s="52" t="s">
        <v>52</v>
      </c>
      <c r="K129" s="52" t="s">
        <v>52</v>
      </c>
      <c r="L129" s="52" t="s">
        <v>52</v>
      </c>
      <c r="M129" s="52" t="s">
        <v>52</v>
      </c>
      <c r="N129" s="52" t="s">
        <v>52</v>
      </c>
      <c r="O129" s="52" t="s">
        <v>52</v>
      </c>
      <c r="P129" s="52" t="s">
        <v>52</v>
      </c>
      <c r="Q129" s="52" t="s">
        <v>52</v>
      </c>
      <c r="R129" s="52" t="s">
        <v>52</v>
      </c>
      <c r="S129" s="52" t="s">
        <v>52</v>
      </c>
      <c r="T129" s="52" t="s">
        <v>52</v>
      </c>
      <c r="U129" s="52" t="s">
        <v>52</v>
      </c>
      <c r="V129" s="52" t="s">
        <v>52</v>
      </c>
      <c r="W129" s="52" t="s">
        <v>52</v>
      </c>
      <c r="X129" s="52">
        <f>SUM(X127:X128)</f>
        <v>2784300</v>
      </c>
      <c r="Y129" s="52">
        <v>0</v>
      </c>
      <c r="Z129" s="52" t="s">
        <v>52</v>
      </c>
      <c r="AA129" s="52">
        <v>138600</v>
      </c>
      <c r="AB129" s="52">
        <v>0</v>
      </c>
      <c r="AC129" s="52">
        <v>27400</v>
      </c>
      <c r="AD129" s="52">
        <v>0</v>
      </c>
      <c r="AE129" s="52">
        <v>2673100</v>
      </c>
      <c r="AF129" s="52" t="s">
        <v>52</v>
      </c>
      <c r="AG129" s="54" t="s">
        <v>52</v>
      </c>
    </row>
    <row r="130" spans="1:33" ht="38.25" customHeight="1">
      <c r="A130" s="47" t="s">
        <v>171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</row>
    <row r="131" spans="1:33" ht="12.75">
      <c r="A131" s="48">
        <v>1</v>
      </c>
      <c r="B131" s="49" t="s">
        <v>39</v>
      </c>
      <c r="C131" s="50">
        <f>D131+H131</f>
        <v>34594.159999999996</v>
      </c>
      <c r="D131" s="50">
        <f>SUM(E131:G131)</f>
        <v>22743.329999999998</v>
      </c>
      <c r="E131" s="50">
        <v>22479.17</v>
      </c>
      <c r="F131" s="50"/>
      <c r="G131" s="50">
        <v>264.16</v>
      </c>
      <c r="H131" s="50">
        <f>SUM(I131:P131)</f>
        <v>11850.83</v>
      </c>
      <c r="I131" s="50">
        <v>7780</v>
      </c>
      <c r="J131" s="50">
        <v>539.17</v>
      </c>
      <c r="K131" s="50"/>
      <c r="L131" s="50"/>
      <c r="M131" s="50"/>
      <c r="N131" s="50">
        <v>3363.33</v>
      </c>
      <c r="O131" s="50"/>
      <c r="P131" s="50">
        <v>168.33</v>
      </c>
      <c r="Q131" s="49" t="s">
        <v>50</v>
      </c>
      <c r="R131" s="49" t="s">
        <v>50</v>
      </c>
      <c r="S131" s="49" t="s">
        <v>50</v>
      </c>
      <c r="T131" s="49" t="s">
        <v>50</v>
      </c>
      <c r="U131" s="50">
        <f>C131</f>
        <v>34594.159999999996</v>
      </c>
      <c r="V131" s="51" t="s">
        <v>51</v>
      </c>
      <c r="W131" s="52">
        <v>120</v>
      </c>
      <c r="X131" s="52">
        <v>4151300</v>
      </c>
      <c r="Y131" s="52" t="s">
        <v>52</v>
      </c>
      <c r="Z131" s="52"/>
      <c r="AA131" s="53"/>
      <c r="AB131" s="52" t="s">
        <v>52</v>
      </c>
      <c r="AC131" s="52" t="s">
        <v>52</v>
      </c>
      <c r="AD131" s="52" t="s">
        <v>52</v>
      </c>
      <c r="AE131" s="52" t="s">
        <v>52</v>
      </c>
      <c r="AF131" s="52" t="s">
        <v>52</v>
      </c>
      <c r="AG131" s="48" t="s">
        <v>52</v>
      </c>
    </row>
    <row r="132" spans="1:33" ht="12.75">
      <c r="A132" s="48">
        <v>2</v>
      </c>
      <c r="B132" s="49" t="s">
        <v>53</v>
      </c>
      <c r="C132" s="50">
        <f>D132+H132</f>
        <v>276.8</v>
      </c>
      <c r="D132" s="50">
        <f>SUM(E132:G132)</f>
        <v>179.06</v>
      </c>
      <c r="E132" s="50">
        <v>50.94</v>
      </c>
      <c r="F132" s="50">
        <v>126.97</v>
      </c>
      <c r="G132" s="50">
        <v>1.15</v>
      </c>
      <c r="H132" s="50">
        <f>SUM(I132:P132)</f>
        <v>97.74000000000001</v>
      </c>
      <c r="I132" s="50">
        <v>61.25</v>
      </c>
      <c r="J132" s="50">
        <v>4.25</v>
      </c>
      <c r="K132" s="50"/>
      <c r="L132" s="50"/>
      <c r="M132" s="50"/>
      <c r="N132" s="50">
        <v>26.48</v>
      </c>
      <c r="O132" s="50">
        <v>0.82</v>
      </c>
      <c r="P132" s="50">
        <v>4.94</v>
      </c>
      <c r="Q132" s="49" t="s">
        <v>50</v>
      </c>
      <c r="R132" s="49" t="s">
        <v>50</v>
      </c>
      <c r="S132" s="49" t="s">
        <v>50</v>
      </c>
      <c r="T132" s="49" t="s">
        <v>50</v>
      </c>
      <c r="U132" s="50">
        <f>C132</f>
        <v>276.8</v>
      </c>
      <c r="V132" s="51" t="s">
        <v>66</v>
      </c>
      <c r="W132" s="52">
        <v>18000</v>
      </c>
      <c r="X132" s="52">
        <v>4982400</v>
      </c>
      <c r="Y132" s="52" t="s">
        <v>52</v>
      </c>
      <c r="Z132" s="52">
        <v>56.12</v>
      </c>
      <c r="AA132" s="53">
        <v>1010100</v>
      </c>
      <c r="AB132" s="52" t="s">
        <v>52</v>
      </c>
      <c r="AC132" s="52" t="s">
        <v>52</v>
      </c>
      <c r="AD132" s="52" t="s">
        <v>52</v>
      </c>
      <c r="AE132" s="52" t="s">
        <v>52</v>
      </c>
      <c r="AF132" s="52" t="s">
        <v>52</v>
      </c>
      <c r="AG132" s="54" t="s">
        <v>52</v>
      </c>
    </row>
    <row r="133" spans="1:33" ht="12.75">
      <c r="A133" s="51"/>
      <c r="B133" s="55" t="s">
        <v>67</v>
      </c>
      <c r="C133" s="52" t="s">
        <v>52</v>
      </c>
      <c r="D133" s="52" t="s">
        <v>52</v>
      </c>
      <c r="E133" s="52" t="s">
        <v>52</v>
      </c>
      <c r="F133" s="52" t="s">
        <v>52</v>
      </c>
      <c r="G133" s="52" t="s">
        <v>52</v>
      </c>
      <c r="H133" s="52" t="s">
        <v>52</v>
      </c>
      <c r="I133" s="52" t="s">
        <v>52</v>
      </c>
      <c r="J133" s="52" t="s">
        <v>52</v>
      </c>
      <c r="K133" s="52" t="s">
        <v>52</v>
      </c>
      <c r="L133" s="52" t="s">
        <v>52</v>
      </c>
      <c r="M133" s="52" t="s">
        <v>52</v>
      </c>
      <c r="N133" s="52" t="s">
        <v>52</v>
      </c>
      <c r="O133" s="52" t="s">
        <v>52</v>
      </c>
      <c r="P133" s="52" t="s">
        <v>52</v>
      </c>
      <c r="Q133" s="52" t="s">
        <v>52</v>
      </c>
      <c r="R133" s="52" t="s">
        <v>52</v>
      </c>
      <c r="S133" s="52" t="s">
        <v>52</v>
      </c>
      <c r="T133" s="52" t="s">
        <v>52</v>
      </c>
      <c r="U133" s="52" t="s">
        <v>52</v>
      </c>
      <c r="V133" s="52" t="s">
        <v>52</v>
      </c>
      <c r="W133" s="52" t="s">
        <v>52</v>
      </c>
      <c r="X133" s="52">
        <f>SUM(X131:X132)</f>
        <v>9133700</v>
      </c>
      <c r="Y133" s="52">
        <v>0</v>
      </c>
      <c r="Z133" s="52" t="s">
        <v>52</v>
      </c>
      <c r="AA133" s="52">
        <v>1010100</v>
      </c>
      <c r="AB133" s="52">
        <v>0</v>
      </c>
      <c r="AC133" s="52">
        <v>2733000</v>
      </c>
      <c r="AD133" s="52">
        <v>0</v>
      </c>
      <c r="AE133" s="52">
        <v>10856600</v>
      </c>
      <c r="AF133" s="52" t="s">
        <v>52</v>
      </c>
      <c r="AG133" s="54" t="s">
        <v>52</v>
      </c>
    </row>
    <row r="134" spans="1:33" ht="12.75">
      <c r="A134" s="51"/>
      <c r="B134" s="55" t="s">
        <v>178</v>
      </c>
      <c r="C134" s="52" t="s">
        <v>52</v>
      </c>
      <c r="D134" s="52" t="s">
        <v>52</v>
      </c>
      <c r="E134" s="52" t="s">
        <v>52</v>
      </c>
      <c r="F134" s="52" t="s">
        <v>52</v>
      </c>
      <c r="G134" s="52" t="s">
        <v>52</v>
      </c>
      <c r="H134" s="52" t="s">
        <v>52</v>
      </c>
      <c r="I134" s="52" t="s">
        <v>52</v>
      </c>
      <c r="J134" s="52" t="s">
        <v>52</v>
      </c>
      <c r="K134" s="52" t="s">
        <v>52</v>
      </c>
      <c r="L134" s="52" t="s">
        <v>52</v>
      </c>
      <c r="M134" s="52" t="s">
        <v>52</v>
      </c>
      <c r="N134" s="52" t="s">
        <v>52</v>
      </c>
      <c r="O134" s="52" t="s">
        <v>52</v>
      </c>
      <c r="P134" s="52" t="s">
        <v>52</v>
      </c>
      <c r="Q134" s="52" t="s">
        <v>52</v>
      </c>
      <c r="R134" s="52" t="s">
        <v>52</v>
      </c>
      <c r="S134" s="52" t="s">
        <v>52</v>
      </c>
      <c r="T134" s="52" t="s">
        <v>52</v>
      </c>
      <c r="U134" s="52" t="s">
        <v>52</v>
      </c>
      <c r="V134" s="52" t="s">
        <v>52</v>
      </c>
      <c r="W134" s="52" t="s">
        <v>52</v>
      </c>
      <c r="X134" s="52" t="s">
        <v>52</v>
      </c>
      <c r="Y134" s="52" t="s">
        <v>52</v>
      </c>
      <c r="Z134" s="52" t="s">
        <v>52</v>
      </c>
      <c r="AA134" s="52" t="s">
        <v>52</v>
      </c>
      <c r="AB134" s="52" t="s">
        <v>52</v>
      </c>
      <c r="AC134" s="52" t="s">
        <v>52</v>
      </c>
      <c r="AD134" s="52" t="s">
        <v>52</v>
      </c>
      <c r="AE134" s="52">
        <f>AE133+AE129+AE125+AE121+AE117+AE113+AE105+AE101+AE97+AE93+AE85+AE89+AE81+AE109</f>
        <v>92675700</v>
      </c>
      <c r="AF134" s="52"/>
      <c r="AG134" s="54"/>
    </row>
    <row r="135" spans="1:33" ht="12.75">
      <c r="A135" s="43"/>
      <c r="B135" s="44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6"/>
      <c r="Y135" s="46"/>
      <c r="Z135" s="46"/>
      <c r="AA135" s="46"/>
      <c r="AB135" s="46"/>
      <c r="AC135" s="45"/>
      <c r="AD135" s="45"/>
      <c r="AE135" s="45"/>
      <c r="AF135" s="45"/>
      <c r="AG135" s="45"/>
    </row>
    <row r="136" spans="1:33" ht="12.75">
      <c r="A136" s="43"/>
      <c r="B136" s="44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6"/>
      <c r="Y136" s="46"/>
      <c r="Z136" s="46"/>
      <c r="AA136" s="46"/>
      <c r="AB136" s="46"/>
      <c r="AC136" s="45"/>
      <c r="AD136" s="45"/>
      <c r="AE136" s="45"/>
      <c r="AF136" s="45"/>
      <c r="AG136" s="45"/>
    </row>
    <row r="138" spans="1:33" s="9" customFormat="1" ht="30.75" customHeight="1">
      <c r="A138" s="8" t="s">
        <v>1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</row>
    <row r="139" spans="1:33" s="9" customFormat="1" ht="26.25" customHeight="1">
      <c r="A139" s="10" t="s">
        <v>187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</row>
    <row r="140" spans="2:25" ht="24.75" customHeight="1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W140" s="12"/>
      <c r="X140" s="13"/>
      <c r="Y140" s="13"/>
    </row>
    <row r="141" spans="1:33" s="21" customFormat="1" ht="26.25" customHeight="1">
      <c r="A141" s="14" t="s">
        <v>3</v>
      </c>
      <c r="B141" s="15" t="s">
        <v>4</v>
      </c>
      <c r="C141" s="16" t="s">
        <v>5</v>
      </c>
      <c r="D141" s="17" t="s">
        <v>6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8" t="s">
        <v>7</v>
      </c>
      <c r="R141" s="18" t="s">
        <v>8</v>
      </c>
      <c r="S141" s="19" t="s">
        <v>6</v>
      </c>
      <c r="T141" s="19"/>
      <c r="U141" s="18" t="s">
        <v>9</v>
      </c>
      <c r="V141" s="20" t="s">
        <v>10</v>
      </c>
      <c r="W141" s="20"/>
      <c r="X141" s="20" t="s">
        <v>180</v>
      </c>
      <c r="Y141" s="20" t="s">
        <v>12</v>
      </c>
      <c r="Z141" s="20" t="s">
        <v>13</v>
      </c>
      <c r="AA141" s="20" t="s">
        <v>14</v>
      </c>
      <c r="AB141" s="20" t="s">
        <v>15</v>
      </c>
      <c r="AC141" s="20" t="s">
        <v>16</v>
      </c>
      <c r="AD141" s="20" t="s">
        <v>181</v>
      </c>
      <c r="AE141" s="20" t="s">
        <v>18</v>
      </c>
      <c r="AF141" s="20" t="s">
        <v>19</v>
      </c>
      <c r="AG141" s="20" t="s">
        <v>20</v>
      </c>
    </row>
    <row r="142" spans="1:33" s="21" customFormat="1" ht="32.25" customHeight="1">
      <c r="A142" s="14"/>
      <c r="B142" s="15"/>
      <c r="C142" s="16"/>
      <c r="D142" s="22" t="s">
        <v>21</v>
      </c>
      <c r="E142" s="23" t="s">
        <v>6</v>
      </c>
      <c r="F142" s="23"/>
      <c r="G142" s="23"/>
      <c r="H142" s="22" t="s">
        <v>22</v>
      </c>
      <c r="I142" s="23" t="s">
        <v>6</v>
      </c>
      <c r="J142" s="23"/>
      <c r="K142" s="23"/>
      <c r="L142" s="23"/>
      <c r="M142" s="23"/>
      <c r="N142" s="23"/>
      <c r="O142" s="23"/>
      <c r="P142" s="23"/>
      <c r="Q142" s="18"/>
      <c r="R142" s="18"/>
      <c r="S142" s="19"/>
      <c r="T142" s="19"/>
      <c r="U142" s="18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</row>
    <row r="143" spans="1:33" s="21" customFormat="1" ht="34.5" customHeight="1">
      <c r="A143" s="14"/>
      <c r="B143" s="15"/>
      <c r="C143" s="16"/>
      <c r="D143" s="22"/>
      <c r="E143" s="14" t="s">
        <v>23</v>
      </c>
      <c r="F143" s="14" t="s">
        <v>24</v>
      </c>
      <c r="G143" s="14" t="s">
        <v>25</v>
      </c>
      <c r="H143" s="22"/>
      <c r="I143" s="24" t="s">
        <v>26</v>
      </c>
      <c r="J143" s="15" t="s">
        <v>27</v>
      </c>
      <c r="K143" s="15" t="s">
        <v>28</v>
      </c>
      <c r="L143" s="24" t="s">
        <v>29</v>
      </c>
      <c r="M143" s="15" t="s">
        <v>30</v>
      </c>
      <c r="N143" s="15" t="s">
        <v>31</v>
      </c>
      <c r="O143" s="15" t="s">
        <v>32</v>
      </c>
      <c r="P143" s="15" t="s">
        <v>33</v>
      </c>
      <c r="Q143" s="18"/>
      <c r="R143" s="18"/>
      <c r="S143" s="25" t="s">
        <v>34</v>
      </c>
      <c r="T143" s="25" t="s">
        <v>35</v>
      </c>
      <c r="U143" s="18"/>
      <c r="V143" s="15" t="s">
        <v>36</v>
      </c>
      <c r="W143" s="15" t="s">
        <v>37</v>
      </c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</row>
    <row r="144" spans="1:33" s="21" customFormat="1" ht="201.75" customHeight="1">
      <c r="A144" s="14"/>
      <c r="B144" s="15"/>
      <c r="C144" s="16"/>
      <c r="D144" s="22"/>
      <c r="E144" s="14"/>
      <c r="F144" s="14"/>
      <c r="G144" s="14"/>
      <c r="H144" s="22"/>
      <c r="I144" s="24"/>
      <c r="J144" s="15"/>
      <c r="K144" s="15"/>
      <c r="L144" s="15"/>
      <c r="M144" s="15"/>
      <c r="N144" s="15"/>
      <c r="O144" s="15"/>
      <c r="P144" s="15"/>
      <c r="Q144" s="18"/>
      <c r="R144" s="18"/>
      <c r="S144" s="25"/>
      <c r="T144" s="25"/>
      <c r="U144" s="18"/>
      <c r="V144" s="15"/>
      <c r="W144" s="1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</row>
    <row r="145" spans="1:33" s="21" customFormat="1" ht="32.25" customHeight="1">
      <c r="A145" s="26">
        <v>1</v>
      </c>
      <c r="B145" s="27">
        <v>2</v>
      </c>
      <c r="C145" s="28">
        <v>3</v>
      </c>
      <c r="D145" s="28">
        <v>4</v>
      </c>
      <c r="E145" s="28">
        <v>5</v>
      </c>
      <c r="F145" s="28">
        <v>6</v>
      </c>
      <c r="G145" s="28">
        <v>7</v>
      </c>
      <c r="H145" s="28">
        <v>8</v>
      </c>
      <c r="I145" s="28">
        <v>9</v>
      </c>
      <c r="J145" s="28">
        <v>10</v>
      </c>
      <c r="K145" s="28">
        <v>11</v>
      </c>
      <c r="L145" s="28">
        <v>12</v>
      </c>
      <c r="M145" s="28">
        <v>13</v>
      </c>
      <c r="N145" s="28">
        <v>14</v>
      </c>
      <c r="O145" s="28">
        <v>15</v>
      </c>
      <c r="P145" s="28">
        <v>16</v>
      </c>
      <c r="Q145" s="28">
        <v>17</v>
      </c>
      <c r="R145" s="28">
        <v>18</v>
      </c>
      <c r="S145" s="28">
        <v>19</v>
      </c>
      <c r="T145" s="28">
        <v>20</v>
      </c>
      <c r="U145" s="28">
        <v>21</v>
      </c>
      <c r="V145" s="28">
        <v>22</v>
      </c>
      <c r="W145" s="28">
        <v>23</v>
      </c>
      <c r="X145" s="29">
        <v>24</v>
      </c>
      <c r="Y145" s="29">
        <v>25</v>
      </c>
      <c r="Z145" s="29">
        <v>26</v>
      </c>
      <c r="AA145" s="29">
        <v>27</v>
      </c>
      <c r="AB145" s="29">
        <v>28</v>
      </c>
      <c r="AC145" s="28">
        <v>29</v>
      </c>
      <c r="AD145" s="26">
        <v>30</v>
      </c>
      <c r="AE145" s="27">
        <v>31</v>
      </c>
      <c r="AF145" s="27">
        <v>32</v>
      </c>
      <c r="AG145" s="27">
        <v>33</v>
      </c>
    </row>
    <row r="146" spans="1:33" s="21" customFormat="1" ht="36.75" customHeight="1">
      <c r="A146" s="47" t="s">
        <v>38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</row>
    <row r="147" spans="1:33" ht="12.75">
      <c r="A147" s="48">
        <v>1</v>
      </c>
      <c r="B147" s="49" t="s">
        <v>39</v>
      </c>
      <c r="C147" s="50">
        <f>D147+H147</f>
        <v>42804.11</v>
      </c>
      <c r="D147" s="50">
        <f>SUM(E147:G147)</f>
        <v>36410.22</v>
      </c>
      <c r="E147" s="50">
        <v>36281.22</v>
      </c>
      <c r="F147" s="50">
        <v>0</v>
      </c>
      <c r="G147" s="50">
        <v>129</v>
      </c>
      <c r="H147" s="50">
        <f>SUM(I147:P147)</f>
        <v>6393.89</v>
      </c>
      <c r="I147" s="50">
        <v>3888.26</v>
      </c>
      <c r="J147" s="50">
        <v>390.61</v>
      </c>
      <c r="K147" s="50">
        <v>0</v>
      </c>
      <c r="L147" s="50">
        <v>117.37</v>
      </c>
      <c r="M147" s="50" t="s">
        <v>188</v>
      </c>
      <c r="N147" s="50">
        <v>1816.9</v>
      </c>
      <c r="O147" s="50">
        <v>0</v>
      </c>
      <c r="P147" s="50">
        <v>180.75</v>
      </c>
      <c r="Q147" s="49" t="s">
        <v>50</v>
      </c>
      <c r="R147" s="49" t="s">
        <v>50</v>
      </c>
      <c r="S147" s="49" t="s">
        <v>50</v>
      </c>
      <c r="T147" s="49" t="s">
        <v>50</v>
      </c>
      <c r="U147" s="50">
        <f>SUM(C147)</f>
        <v>42804.11</v>
      </c>
      <c r="V147" s="51" t="s">
        <v>51</v>
      </c>
      <c r="W147" s="52">
        <v>213</v>
      </c>
      <c r="X147" s="58">
        <v>9117300</v>
      </c>
      <c r="Y147" s="52" t="s">
        <v>52</v>
      </c>
      <c r="Z147" s="52"/>
      <c r="AA147" s="53"/>
      <c r="AB147" s="52" t="s">
        <v>52</v>
      </c>
      <c r="AC147" s="52" t="s">
        <v>52</v>
      </c>
      <c r="AD147" s="52" t="s">
        <v>52</v>
      </c>
      <c r="AE147" s="52" t="s">
        <v>52</v>
      </c>
      <c r="AF147" s="52" t="s">
        <v>52</v>
      </c>
      <c r="AG147" s="48" t="s">
        <v>52</v>
      </c>
    </row>
    <row r="148" spans="1:33" ht="12.75">
      <c r="A148" s="48">
        <v>2</v>
      </c>
      <c r="B148" s="49" t="s">
        <v>53</v>
      </c>
      <c r="C148" s="50">
        <f>D148+H148</f>
        <v>188.49</v>
      </c>
      <c r="D148" s="50">
        <f>SUM(E148:G148)</f>
        <v>156.3</v>
      </c>
      <c r="E148" s="50">
        <v>23.92</v>
      </c>
      <c r="F148" s="50">
        <v>131.84</v>
      </c>
      <c r="G148" s="50">
        <v>0.54</v>
      </c>
      <c r="H148" s="50">
        <f>SUM(I148:P148)</f>
        <v>32.19</v>
      </c>
      <c r="I148" s="50">
        <v>16.69</v>
      </c>
      <c r="J148" s="50">
        <v>1.72</v>
      </c>
      <c r="K148" s="50" t="s">
        <v>188</v>
      </c>
      <c r="L148" s="50">
        <v>0.52</v>
      </c>
      <c r="M148" s="50" t="s">
        <v>188</v>
      </c>
      <c r="N148" s="50">
        <v>8.01</v>
      </c>
      <c r="O148" s="50">
        <v>0.49</v>
      </c>
      <c r="P148" s="50">
        <v>4.76</v>
      </c>
      <c r="Q148" s="49" t="s">
        <v>50</v>
      </c>
      <c r="R148" s="49" t="s">
        <v>50</v>
      </c>
      <c r="S148" s="49" t="s">
        <v>50</v>
      </c>
      <c r="T148" s="49" t="s">
        <v>50</v>
      </c>
      <c r="U148" s="50">
        <f>SUM(C148)</f>
        <v>188.49</v>
      </c>
      <c r="V148" s="51" t="s">
        <v>66</v>
      </c>
      <c r="W148" s="52">
        <v>32925</v>
      </c>
      <c r="X148" s="58">
        <v>6206100</v>
      </c>
      <c r="Y148" s="52" t="s">
        <v>52</v>
      </c>
      <c r="Z148" s="52">
        <v>58.48</v>
      </c>
      <c r="AA148" s="53">
        <v>1925400</v>
      </c>
      <c r="AB148" s="52" t="s">
        <v>52</v>
      </c>
      <c r="AC148" s="52" t="s">
        <v>52</v>
      </c>
      <c r="AD148" s="52" t="s">
        <v>52</v>
      </c>
      <c r="AE148" s="52" t="s">
        <v>52</v>
      </c>
      <c r="AF148" s="52" t="s">
        <v>52</v>
      </c>
      <c r="AG148" s="54" t="s">
        <v>52</v>
      </c>
    </row>
    <row r="149" spans="1:33" ht="12.75">
      <c r="A149" s="51"/>
      <c r="B149" s="55" t="s">
        <v>67</v>
      </c>
      <c r="C149" s="52" t="s">
        <v>52</v>
      </c>
      <c r="D149" s="52" t="s">
        <v>52</v>
      </c>
      <c r="E149" s="52" t="s">
        <v>52</v>
      </c>
      <c r="F149" s="52" t="s">
        <v>52</v>
      </c>
      <c r="G149" s="52" t="s">
        <v>52</v>
      </c>
      <c r="H149" s="52" t="s">
        <v>52</v>
      </c>
      <c r="I149" s="52" t="s">
        <v>52</v>
      </c>
      <c r="J149" s="52" t="s">
        <v>52</v>
      </c>
      <c r="K149" s="52" t="s">
        <v>52</v>
      </c>
      <c r="L149" s="52" t="s">
        <v>52</v>
      </c>
      <c r="M149" s="52" t="s">
        <v>52</v>
      </c>
      <c r="N149" s="52" t="s">
        <v>52</v>
      </c>
      <c r="O149" s="52" t="s">
        <v>52</v>
      </c>
      <c r="P149" s="52" t="s">
        <v>52</v>
      </c>
      <c r="Q149" s="52" t="s">
        <v>52</v>
      </c>
      <c r="R149" s="52" t="s">
        <v>52</v>
      </c>
      <c r="S149" s="52" t="s">
        <v>52</v>
      </c>
      <c r="T149" s="52" t="s">
        <v>52</v>
      </c>
      <c r="U149" s="52" t="s">
        <v>52</v>
      </c>
      <c r="V149" s="52" t="s">
        <v>52</v>
      </c>
      <c r="W149" s="52" t="s">
        <v>52</v>
      </c>
      <c r="X149" s="58">
        <f>SUM(X147:X148)</f>
        <v>15323400</v>
      </c>
      <c r="Y149" s="52">
        <v>0</v>
      </c>
      <c r="Z149" s="52" t="s">
        <v>52</v>
      </c>
      <c r="AA149" s="52">
        <v>1925400</v>
      </c>
      <c r="AB149" s="52">
        <v>0</v>
      </c>
      <c r="AC149" s="52">
        <v>50100</v>
      </c>
      <c r="AD149" s="52">
        <v>0</v>
      </c>
      <c r="AE149" s="58">
        <f>X149-AA149+AC149</f>
        <v>13448100</v>
      </c>
      <c r="AF149" s="52" t="s">
        <v>52</v>
      </c>
      <c r="AG149" s="54" t="s">
        <v>52</v>
      </c>
    </row>
    <row r="150" spans="1:33" ht="12.75">
      <c r="A150" s="56" t="s">
        <v>68</v>
      </c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</row>
    <row r="151" spans="1:33" ht="12.75">
      <c r="A151" s="48">
        <v>1</v>
      </c>
      <c r="B151" s="49" t="s">
        <v>39</v>
      </c>
      <c r="C151" s="50">
        <f>D151+H151</f>
        <v>35689.53</v>
      </c>
      <c r="D151" s="50">
        <f>SUM(E151:G151)</f>
        <v>28384.68</v>
      </c>
      <c r="E151" s="50">
        <v>28245.97</v>
      </c>
      <c r="F151" s="50">
        <v>0</v>
      </c>
      <c r="G151" s="50">
        <v>138.71</v>
      </c>
      <c r="H151" s="50">
        <f>SUM(I151:P151)</f>
        <v>7304.85</v>
      </c>
      <c r="I151" s="50">
        <v>4064.52</v>
      </c>
      <c r="J151" s="50">
        <v>666.94</v>
      </c>
      <c r="K151" s="50" t="s">
        <v>188</v>
      </c>
      <c r="L151" s="50">
        <v>75.81</v>
      </c>
      <c r="M151" s="50">
        <v>0</v>
      </c>
      <c r="N151" s="50">
        <v>2286.29</v>
      </c>
      <c r="O151" s="50">
        <v>0</v>
      </c>
      <c r="P151" s="50">
        <v>211.29</v>
      </c>
      <c r="Q151" s="49" t="s">
        <v>50</v>
      </c>
      <c r="R151" s="49" t="s">
        <v>50</v>
      </c>
      <c r="S151" s="49" t="s">
        <v>50</v>
      </c>
      <c r="T151" s="49" t="s">
        <v>50</v>
      </c>
      <c r="U151" s="50">
        <f>SUM(C151)</f>
        <v>35689.53</v>
      </c>
      <c r="V151" s="51" t="s">
        <v>51</v>
      </c>
      <c r="W151" s="52">
        <v>124</v>
      </c>
      <c r="X151" s="52">
        <v>4425500</v>
      </c>
      <c r="Y151" s="52" t="s">
        <v>52</v>
      </c>
      <c r="Z151" s="52"/>
      <c r="AA151" s="53"/>
      <c r="AB151" s="52" t="s">
        <v>52</v>
      </c>
      <c r="AC151" s="52" t="s">
        <v>52</v>
      </c>
      <c r="AD151" s="52" t="s">
        <v>52</v>
      </c>
      <c r="AE151" s="52" t="s">
        <v>52</v>
      </c>
      <c r="AF151" s="52" t="s">
        <v>52</v>
      </c>
      <c r="AG151" s="48" t="s">
        <v>52</v>
      </c>
    </row>
    <row r="152" spans="1:33" ht="12.75">
      <c r="A152" s="48">
        <v>2</v>
      </c>
      <c r="B152" s="49" t="s">
        <v>53</v>
      </c>
      <c r="C152" s="50">
        <f>D152+H152</f>
        <v>194.44</v>
      </c>
      <c r="D152" s="50">
        <f>SUM(E152:G152)</f>
        <v>153.69</v>
      </c>
      <c r="E152" s="50">
        <v>20.89</v>
      </c>
      <c r="F152" s="50">
        <v>132.31</v>
      </c>
      <c r="G152" s="50">
        <v>0.49</v>
      </c>
      <c r="H152" s="50">
        <f>SUM(I152:P152)</f>
        <v>40.75</v>
      </c>
      <c r="I152" s="50">
        <v>22.01</v>
      </c>
      <c r="J152" s="50">
        <v>3.71</v>
      </c>
      <c r="K152" s="50" t="s">
        <v>188</v>
      </c>
      <c r="L152" s="50">
        <v>0.42</v>
      </c>
      <c r="M152" s="50">
        <v>0</v>
      </c>
      <c r="N152" s="50">
        <v>12.72</v>
      </c>
      <c r="O152" s="50">
        <v>0.31</v>
      </c>
      <c r="P152" s="50">
        <v>1.58</v>
      </c>
      <c r="Q152" s="49" t="s">
        <v>50</v>
      </c>
      <c r="R152" s="49" t="s">
        <v>50</v>
      </c>
      <c r="S152" s="49" t="s">
        <v>50</v>
      </c>
      <c r="T152" s="49" t="s">
        <v>50</v>
      </c>
      <c r="U152" s="50">
        <f>SUM(C152)</f>
        <v>194.44</v>
      </c>
      <c r="V152" s="51" t="s">
        <v>66</v>
      </c>
      <c r="W152" s="52">
        <v>18104</v>
      </c>
      <c r="X152" s="52">
        <v>3520200</v>
      </c>
      <c r="Y152" s="52" t="s">
        <v>52</v>
      </c>
      <c r="Z152" s="52">
        <v>55.13</v>
      </c>
      <c r="AA152" s="53">
        <v>998100</v>
      </c>
      <c r="AB152" s="52" t="s">
        <v>52</v>
      </c>
      <c r="AC152" s="52" t="s">
        <v>52</v>
      </c>
      <c r="AD152" s="52" t="s">
        <v>52</v>
      </c>
      <c r="AE152" s="52" t="s">
        <v>52</v>
      </c>
      <c r="AF152" s="52" t="s">
        <v>52</v>
      </c>
      <c r="AG152" s="54" t="s">
        <v>52</v>
      </c>
    </row>
    <row r="153" spans="1:33" ht="12.75">
      <c r="A153" s="51"/>
      <c r="B153" s="55" t="s">
        <v>67</v>
      </c>
      <c r="C153" s="52" t="s">
        <v>52</v>
      </c>
      <c r="D153" s="52" t="s">
        <v>52</v>
      </c>
      <c r="E153" s="52" t="s">
        <v>52</v>
      </c>
      <c r="F153" s="52" t="s">
        <v>52</v>
      </c>
      <c r="G153" s="52" t="s">
        <v>52</v>
      </c>
      <c r="H153" s="52" t="s">
        <v>52</v>
      </c>
      <c r="I153" s="52" t="s">
        <v>52</v>
      </c>
      <c r="J153" s="52" t="s">
        <v>52</v>
      </c>
      <c r="K153" s="52" t="s">
        <v>52</v>
      </c>
      <c r="L153" s="52" t="s">
        <v>52</v>
      </c>
      <c r="M153" s="52" t="s">
        <v>52</v>
      </c>
      <c r="N153" s="52" t="s">
        <v>52</v>
      </c>
      <c r="O153" s="52" t="s">
        <v>52</v>
      </c>
      <c r="P153" s="52" t="s">
        <v>52</v>
      </c>
      <c r="Q153" s="52" t="s">
        <v>52</v>
      </c>
      <c r="R153" s="52" t="s">
        <v>52</v>
      </c>
      <c r="S153" s="52" t="s">
        <v>52</v>
      </c>
      <c r="T153" s="52" t="s">
        <v>52</v>
      </c>
      <c r="U153" s="52" t="s">
        <v>52</v>
      </c>
      <c r="V153" s="52" t="s">
        <v>52</v>
      </c>
      <c r="W153" s="52" t="s">
        <v>52</v>
      </c>
      <c r="X153" s="52">
        <f>SUM(X151:X152)</f>
        <v>7945700</v>
      </c>
      <c r="Y153" s="52">
        <v>0</v>
      </c>
      <c r="Z153" s="52" t="s">
        <v>52</v>
      </c>
      <c r="AA153" s="52">
        <v>998100</v>
      </c>
      <c r="AB153" s="52">
        <v>0</v>
      </c>
      <c r="AC153" s="52">
        <v>30300</v>
      </c>
      <c r="AD153" s="52">
        <v>0</v>
      </c>
      <c r="AE153" s="52">
        <v>6977900</v>
      </c>
      <c r="AF153" s="52" t="s">
        <v>52</v>
      </c>
      <c r="AG153" s="54" t="s">
        <v>52</v>
      </c>
    </row>
    <row r="154" spans="1:33" ht="12.75">
      <c r="A154" s="47" t="s">
        <v>77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</row>
    <row r="155" spans="1:33" s="21" customFormat="1" ht="75.75" customHeight="1">
      <c r="A155" s="48">
        <v>1</v>
      </c>
      <c r="B155" s="49" t="s">
        <v>39</v>
      </c>
      <c r="C155" s="50">
        <f>D155+H155</f>
        <v>44065.310000000005</v>
      </c>
      <c r="D155" s="50">
        <f>SUM(E155:G155)</f>
        <v>37764.16</v>
      </c>
      <c r="E155" s="50">
        <v>37509.83</v>
      </c>
      <c r="F155" s="50">
        <v>0</v>
      </c>
      <c r="G155" s="50">
        <v>254.33</v>
      </c>
      <c r="H155" s="50">
        <f>SUM(I155:P155)</f>
        <v>6301.150000000001</v>
      </c>
      <c r="I155" s="50">
        <v>4225.43</v>
      </c>
      <c r="J155" s="50">
        <v>429.48</v>
      </c>
      <c r="K155" s="50">
        <v>0</v>
      </c>
      <c r="L155" s="50">
        <v>132.37</v>
      </c>
      <c r="M155" s="50">
        <v>0</v>
      </c>
      <c r="N155" s="50">
        <v>1364.74</v>
      </c>
      <c r="O155" s="50">
        <v>0</v>
      </c>
      <c r="P155" s="50">
        <v>149.13</v>
      </c>
      <c r="Q155" s="49" t="s">
        <v>50</v>
      </c>
      <c r="R155" s="49" t="s">
        <v>50</v>
      </c>
      <c r="S155" s="49" t="s">
        <v>50</v>
      </c>
      <c r="T155" s="49" t="s">
        <v>50</v>
      </c>
      <c r="U155" s="50">
        <f>SUM(C155)</f>
        <v>44065.310000000005</v>
      </c>
      <c r="V155" s="51" t="s">
        <v>51</v>
      </c>
      <c r="W155" s="58">
        <v>173</v>
      </c>
      <c r="X155" s="52">
        <v>7623300</v>
      </c>
      <c r="Y155" s="52" t="s">
        <v>52</v>
      </c>
      <c r="Z155" s="52"/>
      <c r="AA155" s="53"/>
      <c r="AB155" s="52" t="s">
        <v>52</v>
      </c>
      <c r="AC155" s="52" t="s">
        <v>52</v>
      </c>
      <c r="AD155" s="52" t="s">
        <v>52</v>
      </c>
      <c r="AE155" s="52" t="s">
        <v>52</v>
      </c>
      <c r="AF155" s="52" t="s">
        <v>52</v>
      </c>
      <c r="AG155" s="48" t="s">
        <v>52</v>
      </c>
    </row>
    <row r="156" spans="1:33" ht="12.75">
      <c r="A156" s="48">
        <v>2</v>
      </c>
      <c r="B156" s="49" t="s">
        <v>53</v>
      </c>
      <c r="C156" s="50">
        <f>D156+H156</f>
        <v>183.52999999999997</v>
      </c>
      <c r="D156" s="50">
        <f>SUM(E156:G156)</f>
        <v>152.36999999999998</v>
      </c>
      <c r="E156" s="50">
        <v>20.66</v>
      </c>
      <c r="F156" s="50">
        <v>131.23</v>
      </c>
      <c r="G156" s="50">
        <v>0.48</v>
      </c>
      <c r="H156" s="50">
        <f>SUM(I156:P156)</f>
        <v>31.16</v>
      </c>
      <c r="I156" s="50">
        <v>17.05</v>
      </c>
      <c r="J156" s="50">
        <v>1.78</v>
      </c>
      <c r="K156" s="50">
        <v>0</v>
      </c>
      <c r="L156" s="50">
        <v>0.55</v>
      </c>
      <c r="M156" s="50">
        <v>0</v>
      </c>
      <c r="N156" s="50">
        <v>5.66</v>
      </c>
      <c r="O156" s="50">
        <v>0.78</v>
      </c>
      <c r="P156" s="50">
        <v>5.34</v>
      </c>
      <c r="Q156" s="49" t="s">
        <v>50</v>
      </c>
      <c r="R156" s="49" t="s">
        <v>50</v>
      </c>
      <c r="S156" s="49" t="s">
        <v>50</v>
      </c>
      <c r="T156" s="49" t="s">
        <v>50</v>
      </c>
      <c r="U156" s="50">
        <f>SUM(C156)</f>
        <v>183.52999999999997</v>
      </c>
      <c r="V156" s="51" t="s">
        <v>66</v>
      </c>
      <c r="W156" s="58">
        <v>30520</v>
      </c>
      <c r="X156" s="52">
        <v>5601300</v>
      </c>
      <c r="Y156" s="52" t="s">
        <v>52</v>
      </c>
      <c r="Z156" s="52">
        <v>58.99</v>
      </c>
      <c r="AA156" s="53">
        <v>1800400</v>
      </c>
      <c r="AB156" s="52" t="s">
        <v>52</v>
      </c>
      <c r="AC156" s="52" t="s">
        <v>52</v>
      </c>
      <c r="AD156" s="52" t="s">
        <v>52</v>
      </c>
      <c r="AE156" s="52" t="s">
        <v>52</v>
      </c>
      <c r="AF156" s="52" t="s">
        <v>52</v>
      </c>
      <c r="AG156" s="54" t="s">
        <v>52</v>
      </c>
    </row>
    <row r="157" spans="1:33" ht="12.75">
      <c r="A157" s="51"/>
      <c r="B157" s="55" t="s">
        <v>67</v>
      </c>
      <c r="C157" s="52" t="s">
        <v>52</v>
      </c>
      <c r="D157" s="52" t="s">
        <v>52</v>
      </c>
      <c r="E157" s="52" t="s">
        <v>52</v>
      </c>
      <c r="F157" s="52" t="s">
        <v>52</v>
      </c>
      <c r="G157" s="52" t="s">
        <v>52</v>
      </c>
      <c r="H157" s="52" t="s">
        <v>52</v>
      </c>
      <c r="I157" s="52" t="s">
        <v>52</v>
      </c>
      <c r="J157" s="52" t="s">
        <v>52</v>
      </c>
      <c r="K157" s="52" t="s">
        <v>52</v>
      </c>
      <c r="L157" s="52" t="s">
        <v>52</v>
      </c>
      <c r="M157" s="52" t="s">
        <v>52</v>
      </c>
      <c r="N157" s="52" t="s">
        <v>52</v>
      </c>
      <c r="O157" s="52" t="s">
        <v>52</v>
      </c>
      <c r="P157" s="52" t="s">
        <v>52</v>
      </c>
      <c r="Q157" s="52" t="s">
        <v>52</v>
      </c>
      <c r="R157" s="52" t="s">
        <v>52</v>
      </c>
      <c r="S157" s="52" t="s">
        <v>52</v>
      </c>
      <c r="T157" s="52" t="s">
        <v>52</v>
      </c>
      <c r="U157" s="52" t="s">
        <v>52</v>
      </c>
      <c r="V157" s="52" t="s">
        <v>52</v>
      </c>
      <c r="W157" s="52" t="s">
        <v>52</v>
      </c>
      <c r="X157" s="52">
        <f>SUM(X155:X156)</f>
        <v>13224600</v>
      </c>
      <c r="Y157" s="52">
        <v>0</v>
      </c>
      <c r="Z157" s="52" t="s">
        <v>52</v>
      </c>
      <c r="AA157" s="52">
        <v>1800400</v>
      </c>
      <c r="AB157" s="52">
        <v>0</v>
      </c>
      <c r="AC157" s="52">
        <v>43700</v>
      </c>
      <c r="AD157" s="52">
        <v>0</v>
      </c>
      <c r="AE157" s="52">
        <v>11467900</v>
      </c>
      <c r="AF157" s="52" t="s">
        <v>52</v>
      </c>
      <c r="AG157" s="54" t="s">
        <v>52</v>
      </c>
    </row>
    <row r="158" spans="1:33" ht="12.75">
      <c r="A158" s="47" t="s">
        <v>86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</row>
    <row r="159" spans="1:33" ht="12.75">
      <c r="A159" s="48">
        <v>1</v>
      </c>
      <c r="B159" s="49" t="s">
        <v>39</v>
      </c>
      <c r="C159" s="50">
        <f>D159+H159</f>
        <v>39521.13</v>
      </c>
      <c r="D159" s="50">
        <f>SUM(E159:G159)</f>
        <v>33105.71</v>
      </c>
      <c r="E159" s="50">
        <v>32917.14</v>
      </c>
      <c r="F159" s="50">
        <v>0</v>
      </c>
      <c r="G159" s="50">
        <v>188.57</v>
      </c>
      <c r="H159" s="50">
        <f>SUM(I159:P159)</f>
        <v>6415.42</v>
      </c>
      <c r="I159" s="50">
        <v>3757.14</v>
      </c>
      <c r="J159" s="50">
        <v>485.14</v>
      </c>
      <c r="K159" s="50">
        <v>0</v>
      </c>
      <c r="L159" s="50">
        <v>125.71</v>
      </c>
      <c r="M159" s="50">
        <v>0</v>
      </c>
      <c r="N159" s="50">
        <v>1892.57</v>
      </c>
      <c r="O159" s="50">
        <v>0</v>
      </c>
      <c r="P159" s="50">
        <v>154.86</v>
      </c>
      <c r="Q159" s="49" t="s">
        <v>50</v>
      </c>
      <c r="R159" s="49" t="s">
        <v>50</v>
      </c>
      <c r="S159" s="49" t="s">
        <v>50</v>
      </c>
      <c r="T159" s="49" t="s">
        <v>50</v>
      </c>
      <c r="U159" s="50">
        <f>SUM(C159)</f>
        <v>39521.13</v>
      </c>
      <c r="V159" s="51" t="s">
        <v>51</v>
      </c>
      <c r="W159" s="52">
        <v>175</v>
      </c>
      <c r="X159" s="52">
        <v>6916200</v>
      </c>
      <c r="Y159" s="52" t="s">
        <v>52</v>
      </c>
      <c r="Z159" s="52"/>
      <c r="AA159" s="53"/>
      <c r="AB159" s="52" t="s">
        <v>52</v>
      </c>
      <c r="AC159" s="52" t="s">
        <v>52</v>
      </c>
      <c r="AD159" s="52" t="s">
        <v>52</v>
      </c>
      <c r="AE159" s="52" t="s">
        <v>52</v>
      </c>
      <c r="AF159" s="52" t="s">
        <v>52</v>
      </c>
      <c r="AG159" s="48" t="s">
        <v>52</v>
      </c>
    </row>
    <row r="160" spans="1:33" ht="12.75">
      <c r="A160" s="48">
        <v>2</v>
      </c>
      <c r="B160" s="49" t="s">
        <v>53</v>
      </c>
      <c r="C160" s="50">
        <f>D160+H160</f>
        <v>186.34000000000003</v>
      </c>
      <c r="D160" s="50">
        <f>SUM(E160:G160)</f>
        <v>151.88000000000002</v>
      </c>
      <c r="E160" s="50">
        <v>19.59</v>
      </c>
      <c r="F160" s="50">
        <v>131.83</v>
      </c>
      <c r="G160" s="50">
        <v>0.46</v>
      </c>
      <c r="H160" s="50">
        <f>SUM(I160:P160)</f>
        <v>34.46</v>
      </c>
      <c r="I160" s="50">
        <v>17.23</v>
      </c>
      <c r="J160" s="50">
        <v>2.28</v>
      </c>
      <c r="K160" s="50">
        <v>0</v>
      </c>
      <c r="L160" s="50">
        <v>0.59</v>
      </c>
      <c r="M160" s="50">
        <v>0</v>
      </c>
      <c r="N160" s="50">
        <v>8.92</v>
      </c>
      <c r="O160" s="50">
        <v>1.06</v>
      </c>
      <c r="P160" s="50">
        <v>4.38</v>
      </c>
      <c r="Q160" s="49" t="s">
        <v>50</v>
      </c>
      <c r="R160" s="49" t="s">
        <v>50</v>
      </c>
      <c r="S160" s="49" t="s">
        <v>50</v>
      </c>
      <c r="T160" s="49" t="s">
        <v>50</v>
      </c>
      <c r="U160" s="50">
        <f>SUM(C160)</f>
        <v>186.34000000000003</v>
      </c>
      <c r="V160" s="51" t="s">
        <v>66</v>
      </c>
      <c r="W160" s="52">
        <v>25750</v>
      </c>
      <c r="X160" s="52">
        <v>4798400</v>
      </c>
      <c r="Y160" s="52" t="s">
        <v>52</v>
      </c>
      <c r="Z160" s="52">
        <v>58.16</v>
      </c>
      <c r="AA160" s="53">
        <v>1497600</v>
      </c>
      <c r="AB160" s="52" t="s">
        <v>52</v>
      </c>
      <c r="AC160" s="52" t="s">
        <v>52</v>
      </c>
      <c r="AD160" s="52" t="s">
        <v>52</v>
      </c>
      <c r="AE160" s="52" t="s">
        <v>52</v>
      </c>
      <c r="AF160" s="52" t="s">
        <v>52</v>
      </c>
      <c r="AG160" s="54" t="s">
        <v>52</v>
      </c>
    </row>
    <row r="161" spans="1:33" ht="12.75">
      <c r="A161" s="51"/>
      <c r="B161" s="55" t="s">
        <v>67</v>
      </c>
      <c r="C161" s="52" t="s">
        <v>52</v>
      </c>
      <c r="D161" s="52" t="s">
        <v>52</v>
      </c>
      <c r="E161" s="52" t="s">
        <v>52</v>
      </c>
      <c r="F161" s="52" t="s">
        <v>52</v>
      </c>
      <c r="G161" s="52" t="s">
        <v>52</v>
      </c>
      <c r="H161" s="52" t="s">
        <v>52</v>
      </c>
      <c r="I161" s="52" t="s">
        <v>52</v>
      </c>
      <c r="J161" s="52" t="s">
        <v>52</v>
      </c>
      <c r="K161" s="52" t="s">
        <v>52</v>
      </c>
      <c r="L161" s="52" t="s">
        <v>52</v>
      </c>
      <c r="M161" s="52" t="s">
        <v>52</v>
      </c>
      <c r="N161" s="52" t="s">
        <v>52</v>
      </c>
      <c r="O161" s="52" t="s">
        <v>52</v>
      </c>
      <c r="P161" s="52" t="s">
        <v>52</v>
      </c>
      <c r="Q161" s="52" t="s">
        <v>52</v>
      </c>
      <c r="R161" s="52" t="s">
        <v>52</v>
      </c>
      <c r="S161" s="52" t="s">
        <v>52</v>
      </c>
      <c r="T161" s="52" t="s">
        <v>52</v>
      </c>
      <c r="U161" s="52" t="s">
        <v>52</v>
      </c>
      <c r="V161" s="52" t="s">
        <v>52</v>
      </c>
      <c r="W161" s="52" t="s">
        <v>52</v>
      </c>
      <c r="X161" s="52">
        <f>SUM(X159:X160)</f>
        <v>11714600</v>
      </c>
      <c r="Y161" s="52">
        <v>0</v>
      </c>
      <c r="Z161" s="52" t="s">
        <v>52</v>
      </c>
      <c r="AA161" s="52">
        <v>1497600</v>
      </c>
      <c r="AB161" s="52">
        <v>0</v>
      </c>
      <c r="AC161" s="52">
        <v>29700</v>
      </c>
      <c r="AD161" s="52">
        <v>0</v>
      </c>
      <c r="AE161" s="52">
        <v>10246700</v>
      </c>
      <c r="AF161" s="52" t="s">
        <v>52</v>
      </c>
      <c r="AG161" s="54" t="s">
        <v>52</v>
      </c>
    </row>
    <row r="162" spans="1:33" ht="12.75">
      <c r="A162" s="47" t="s">
        <v>91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</row>
    <row r="163" spans="1:33" ht="12.75">
      <c r="A163" s="48">
        <v>1</v>
      </c>
      <c r="B163" s="49" t="s">
        <v>39</v>
      </c>
      <c r="C163" s="50">
        <f>D163+H163</f>
        <v>45754.420000000006</v>
      </c>
      <c r="D163" s="50">
        <f>SUM(E163:G163)</f>
        <v>37553.16</v>
      </c>
      <c r="E163" s="50">
        <v>37317.72</v>
      </c>
      <c r="F163" s="50">
        <v>0</v>
      </c>
      <c r="G163" s="50">
        <v>235.44</v>
      </c>
      <c r="H163" s="50">
        <f>SUM(I163:P163)</f>
        <v>8201.26</v>
      </c>
      <c r="I163" s="50">
        <v>1953.16</v>
      </c>
      <c r="J163" s="50">
        <v>763.29</v>
      </c>
      <c r="K163" s="50">
        <v>0</v>
      </c>
      <c r="L163" s="50">
        <v>312.66</v>
      </c>
      <c r="M163" s="50">
        <v>0</v>
      </c>
      <c r="N163" s="50">
        <v>4873.42</v>
      </c>
      <c r="O163" s="50">
        <v>0</v>
      </c>
      <c r="P163" s="50">
        <v>298.73</v>
      </c>
      <c r="Q163" s="49" t="s">
        <v>50</v>
      </c>
      <c r="R163" s="49" t="s">
        <v>50</v>
      </c>
      <c r="S163" s="49" t="s">
        <v>50</v>
      </c>
      <c r="T163" s="49" t="s">
        <v>50</v>
      </c>
      <c r="U163" s="50">
        <f>SUM(C163)</f>
        <v>45754.420000000006</v>
      </c>
      <c r="V163" s="51" t="s">
        <v>51</v>
      </c>
      <c r="W163" s="52">
        <v>79</v>
      </c>
      <c r="X163" s="52">
        <v>3614600</v>
      </c>
      <c r="Y163" s="52" t="s">
        <v>52</v>
      </c>
      <c r="Z163" s="52"/>
      <c r="AA163" s="53"/>
      <c r="AB163" s="52" t="s">
        <v>52</v>
      </c>
      <c r="AC163" s="52" t="s">
        <v>52</v>
      </c>
      <c r="AD163" s="52" t="s">
        <v>52</v>
      </c>
      <c r="AE163" s="52" t="s">
        <v>52</v>
      </c>
      <c r="AF163" s="52" t="s">
        <v>52</v>
      </c>
      <c r="AG163" s="48" t="s">
        <v>52</v>
      </c>
    </row>
    <row r="164" spans="1:33" ht="12.75">
      <c r="A164" s="48">
        <v>2</v>
      </c>
      <c r="B164" s="49" t="s">
        <v>53</v>
      </c>
      <c r="C164" s="50">
        <f>D164+H164</f>
        <v>195.07</v>
      </c>
      <c r="D164" s="50">
        <f>SUM(E164:G164)</f>
        <v>154.45999999999998</v>
      </c>
      <c r="E164" s="50">
        <v>25.14</v>
      </c>
      <c r="F164" s="50">
        <v>128.87</v>
      </c>
      <c r="G164" s="50">
        <v>0.45</v>
      </c>
      <c r="H164" s="50">
        <f>SUM(I164:P164)</f>
        <v>40.61</v>
      </c>
      <c r="I164" s="50">
        <v>8.04</v>
      </c>
      <c r="J164" s="50">
        <v>3.22</v>
      </c>
      <c r="K164" s="50">
        <v>0</v>
      </c>
      <c r="L164" s="50">
        <v>1.32</v>
      </c>
      <c r="M164" s="50">
        <v>0</v>
      </c>
      <c r="N164" s="50">
        <v>20.58</v>
      </c>
      <c r="O164" s="50">
        <v>1.5</v>
      </c>
      <c r="P164" s="50">
        <v>5.95</v>
      </c>
      <c r="Q164" s="49" t="s">
        <v>50</v>
      </c>
      <c r="R164" s="49" t="s">
        <v>50</v>
      </c>
      <c r="S164" s="49" t="s">
        <v>50</v>
      </c>
      <c r="T164" s="49" t="s">
        <v>50</v>
      </c>
      <c r="U164" s="50">
        <f>SUM(C164)</f>
        <v>195.07</v>
      </c>
      <c r="V164" s="51" t="s">
        <v>66</v>
      </c>
      <c r="W164" s="52">
        <v>13104</v>
      </c>
      <c r="X164" s="52">
        <v>2556200</v>
      </c>
      <c r="Y164" s="52" t="s">
        <v>52</v>
      </c>
      <c r="Z164" s="52">
        <v>57.97</v>
      </c>
      <c r="AA164" s="53">
        <v>759700</v>
      </c>
      <c r="AB164" s="52" t="s">
        <v>52</v>
      </c>
      <c r="AC164" s="52" t="s">
        <v>52</v>
      </c>
      <c r="AD164" s="52" t="s">
        <v>52</v>
      </c>
      <c r="AE164" s="52" t="s">
        <v>52</v>
      </c>
      <c r="AF164" s="52" t="s">
        <v>52</v>
      </c>
      <c r="AG164" s="54" t="s">
        <v>52</v>
      </c>
    </row>
    <row r="165" spans="1:33" ht="12.75">
      <c r="A165" s="51"/>
      <c r="B165" s="55" t="s">
        <v>67</v>
      </c>
      <c r="C165" s="52" t="s">
        <v>52</v>
      </c>
      <c r="D165" s="52" t="s">
        <v>52</v>
      </c>
      <c r="E165" s="52" t="s">
        <v>52</v>
      </c>
      <c r="F165" s="52" t="s">
        <v>52</v>
      </c>
      <c r="G165" s="52" t="s">
        <v>52</v>
      </c>
      <c r="H165" s="52" t="s">
        <v>52</v>
      </c>
      <c r="I165" s="52" t="s">
        <v>52</v>
      </c>
      <c r="J165" s="52" t="s">
        <v>52</v>
      </c>
      <c r="K165" s="52" t="s">
        <v>52</v>
      </c>
      <c r="L165" s="52" t="s">
        <v>52</v>
      </c>
      <c r="M165" s="52" t="s">
        <v>52</v>
      </c>
      <c r="N165" s="52" t="s">
        <v>52</v>
      </c>
      <c r="O165" s="52" t="s">
        <v>52</v>
      </c>
      <c r="P165" s="52" t="s">
        <v>52</v>
      </c>
      <c r="Q165" s="52" t="s">
        <v>52</v>
      </c>
      <c r="R165" s="52" t="s">
        <v>52</v>
      </c>
      <c r="S165" s="52" t="s">
        <v>52</v>
      </c>
      <c r="T165" s="52" t="s">
        <v>52</v>
      </c>
      <c r="U165" s="52" t="s">
        <v>52</v>
      </c>
      <c r="V165" s="52" t="s">
        <v>52</v>
      </c>
      <c r="W165" s="52" t="s">
        <v>52</v>
      </c>
      <c r="X165" s="52">
        <f>SUM(X163:X164)</f>
        <v>6170800</v>
      </c>
      <c r="Y165" s="52">
        <v>0</v>
      </c>
      <c r="Z165" s="52" t="s">
        <v>52</v>
      </c>
      <c r="AA165" s="52">
        <v>759700</v>
      </c>
      <c r="AB165" s="52">
        <v>0</v>
      </c>
      <c r="AC165" s="52">
        <v>14300</v>
      </c>
      <c r="AD165" s="52">
        <v>0</v>
      </c>
      <c r="AE165" s="52">
        <v>5425400</v>
      </c>
      <c r="AF165" s="52" t="s">
        <v>52</v>
      </c>
      <c r="AG165" s="54" t="s">
        <v>52</v>
      </c>
    </row>
    <row r="166" spans="1:33" ht="12.75">
      <c r="A166" s="47" t="s">
        <v>100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</row>
    <row r="167" spans="1:33" ht="95.25" customHeight="1">
      <c r="A167" s="48">
        <v>1</v>
      </c>
      <c r="B167" s="49" t="s">
        <v>39</v>
      </c>
      <c r="C167" s="50">
        <f>D167+H167</f>
        <v>119280.01</v>
      </c>
      <c r="D167" s="50">
        <f>SUM(E167:G167)</f>
        <v>74046.67</v>
      </c>
      <c r="E167" s="50">
        <v>73786.67</v>
      </c>
      <c r="F167" s="50">
        <v>0</v>
      </c>
      <c r="G167" s="50">
        <v>260</v>
      </c>
      <c r="H167" s="50">
        <f>SUM(I167:P167)</f>
        <v>45233.34</v>
      </c>
      <c r="I167" s="50">
        <v>13320</v>
      </c>
      <c r="J167" s="50">
        <v>8000</v>
      </c>
      <c r="K167" s="50">
        <v>0</v>
      </c>
      <c r="L167" s="50">
        <v>326.67</v>
      </c>
      <c r="M167" s="50">
        <v>0</v>
      </c>
      <c r="N167" s="50">
        <v>22666.67</v>
      </c>
      <c r="O167" s="50">
        <v>0</v>
      </c>
      <c r="P167" s="50">
        <v>920</v>
      </c>
      <c r="Q167" s="49" t="s">
        <v>50</v>
      </c>
      <c r="R167" s="49" t="s">
        <v>50</v>
      </c>
      <c r="S167" s="49" t="s">
        <v>50</v>
      </c>
      <c r="T167" s="49" t="s">
        <v>50</v>
      </c>
      <c r="U167" s="50">
        <f>SUM(C167)</f>
        <v>119280.01</v>
      </c>
      <c r="V167" s="51" t="s">
        <v>51</v>
      </c>
      <c r="W167" s="52">
        <v>15</v>
      </c>
      <c r="X167" s="52">
        <v>1789200</v>
      </c>
      <c r="Y167" s="52" t="s">
        <v>52</v>
      </c>
      <c r="Z167" s="52"/>
      <c r="AA167" s="53"/>
      <c r="AB167" s="52" t="s">
        <v>52</v>
      </c>
      <c r="AC167" s="52" t="s">
        <v>52</v>
      </c>
      <c r="AD167" s="52" t="s">
        <v>52</v>
      </c>
      <c r="AE167" s="52" t="s">
        <v>52</v>
      </c>
      <c r="AF167" s="52" t="s">
        <v>52</v>
      </c>
      <c r="AG167" s="48" t="s">
        <v>52</v>
      </c>
    </row>
    <row r="168" spans="1:33" ht="37.5" customHeight="1">
      <c r="A168" s="48">
        <v>2</v>
      </c>
      <c r="B168" s="49" t="s">
        <v>53</v>
      </c>
      <c r="C168" s="50">
        <f>D168+H168</f>
        <v>328.6</v>
      </c>
      <c r="D168" s="50">
        <f>SUM(E168:G168)</f>
        <v>195.26999999999998</v>
      </c>
      <c r="E168" s="50">
        <v>65.02</v>
      </c>
      <c r="F168" s="50">
        <v>129.01</v>
      </c>
      <c r="G168" s="50">
        <v>1.24</v>
      </c>
      <c r="H168" s="50">
        <f>SUM(I168:P168)</f>
        <v>133.33</v>
      </c>
      <c r="I168" s="50">
        <v>35.1</v>
      </c>
      <c r="J168" s="50">
        <v>21.11</v>
      </c>
      <c r="K168" s="50">
        <v>0</v>
      </c>
      <c r="L168" s="50">
        <v>0.86</v>
      </c>
      <c r="M168" s="50">
        <v>0</v>
      </c>
      <c r="N168" s="50">
        <v>61.03</v>
      </c>
      <c r="O168" s="50">
        <v>2.84</v>
      </c>
      <c r="P168" s="50">
        <v>12.39</v>
      </c>
      <c r="Q168" s="49" t="s">
        <v>50</v>
      </c>
      <c r="R168" s="49" t="s">
        <v>50</v>
      </c>
      <c r="S168" s="49" t="s">
        <v>50</v>
      </c>
      <c r="T168" s="49" t="s">
        <v>50</v>
      </c>
      <c r="U168" s="50">
        <f>SUM(C168)</f>
        <v>328.6</v>
      </c>
      <c r="V168" s="51" t="s">
        <v>66</v>
      </c>
      <c r="W168" s="52">
        <v>2430</v>
      </c>
      <c r="X168" s="52">
        <v>798500</v>
      </c>
      <c r="Y168" s="52" t="s">
        <v>52</v>
      </c>
      <c r="Z168" s="52">
        <v>43.54</v>
      </c>
      <c r="AA168" s="53">
        <v>105800</v>
      </c>
      <c r="AB168" s="52" t="s">
        <v>52</v>
      </c>
      <c r="AC168" s="52" t="s">
        <v>52</v>
      </c>
      <c r="AD168" s="52" t="s">
        <v>52</v>
      </c>
      <c r="AE168" s="52" t="s">
        <v>52</v>
      </c>
      <c r="AF168" s="52" t="s">
        <v>52</v>
      </c>
      <c r="AG168" s="54" t="s">
        <v>52</v>
      </c>
    </row>
    <row r="169" spans="1:33" ht="16.5" customHeight="1">
      <c r="A169" s="51"/>
      <c r="B169" s="55" t="s">
        <v>67</v>
      </c>
      <c r="C169" s="52" t="s">
        <v>52</v>
      </c>
      <c r="D169" s="52" t="s">
        <v>52</v>
      </c>
      <c r="E169" s="52" t="s">
        <v>52</v>
      </c>
      <c r="F169" s="52" t="s">
        <v>52</v>
      </c>
      <c r="G169" s="52" t="s">
        <v>52</v>
      </c>
      <c r="H169" s="52" t="s">
        <v>52</v>
      </c>
      <c r="I169" s="52" t="s">
        <v>52</v>
      </c>
      <c r="J169" s="52" t="s">
        <v>52</v>
      </c>
      <c r="K169" s="52" t="s">
        <v>52</v>
      </c>
      <c r="L169" s="52" t="s">
        <v>52</v>
      </c>
      <c r="M169" s="52" t="s">
        <v>52</v>
      </c>
      <c r="N169" s="52" t="s">
        <v>52</v>
      </c>
      <c r="O169" s="52" t="s">
        <v>52</v>
      </c>
      <c r="P169" s="52" t="s">
        <v>52</v>
      </c>
      <c r="Q169" s="52" t="s">
        <v>52</v>
      </c>
      <c r="R169" s="52" t="s">
        <v>52</v>
      </c>
      <c r="S169" s="52" t="s">
        <v>52</v>
      </c>
      <c r="T169" s="52" t="s">
        <v>52</v>
      </c>
      <c r="U169" s="52" t="s">
        <v>52</v>
      </c>
      <c r="V169" s="52" t="s">
        <v>52</v>
      </c>
      <c r="W169" s="52" t="s">
        <v>52</v>
      </c>
      <c r="X169" s="52">
        <f>SUM(X167:X168)</f>
        <v>2587700</v>
      </c>
      <c r="Y169" s="52">
        <v>0</v>
      </c>
      <c r="Z169" s="52" t="s">
        <v>52</v>
      </c>
      <c r="AA169" s="52">
        <v>105800</v>
      </c>
      <c r="AB169" s="52">
        <v>0</v>
      </c>
      <c r="AC169" s="52">
        <v>2200</v>
      </c>
      <c r="AD169" s="52">
        <v>0</v>
      </c>
      <c r="AE169" s="52">
        <v>2484100</v>
      </c>
      <c r="AF169" s="52" t="s">
        <v>52</v>
      </c>
      <c r="AG169" s="54" t="s">
        <v>52</v>
      </c>
    </row>
    <row r="170" spans="1:33" ht="25.5" customHeight="1">
      <c r="A170" s="47" t="s">
        <v>109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</row>
    <row r="171" spans="1:33" ht="12.75">
      <c r="A171" s="48">
        <v>1</v>
      </c>
      <c r="B171" s="49" t="s">
        <v>39</v>
      </c>
      <c r="C171" s="50">
        <f>D171+H171</f>
        <v>99307.14</v>
      </c>
      <c r="D171" s="50">
        <f>SUM(E171:G171)</f>
        <v>60532.14</v>
      </c>
      <c r="E171" s="50">
        <v>60389.28</v>
      </c>
      <c r="F171" s="50">
        <v>0</v>
      </c>
      <c r="G171" s="50">
        <v>142.86</v>
      </c>
      <c r="H171" s="50">
        <f>SUM(I171:P171)</f>
        <v>38775</v>
      </c>
      <c r="I171" s="50">
        <v>3317.86</v>
      </c>
      <c r="J171" s="50">
        <v>22328.57</v>
      </c>
      <c r="K171" s="50">
        <v>0</v>
      </c>
      <c r="L171" s="50">
        <v>132.14</v>
      </c>
      <c r="M171" s="50">
        <v>0</v>
      </c>
      <c r="N171" s="50">
        <v>12539.29</v>
      </c>
      <c r="O171" s="50">
        <v>0</v>
      </c>
      <c r="P171" s="50">
        <v>457.14</v>
      </c>
      <c r="Q171" s="49" t="s">
        <v>50</v>
      </c>
      <c r="R171" s="49" t="s">
        <v>50</v>
      </c>
      <c r="S171" s="49" t="s">
        <v>50</v>
      </c>
      <c r="T171" s="49" t="s">
        <v>50</v>
      </c>
      <c r="U171" s="50">
        <f>SUM(C171)</f>
        <v>99307.14</v>
      </c>
      <c r="V171" s="51" t="s">
        <v>51</v>
      </c>
      <c r="W171" s="52">
        <v>28</v>
      </c>
      <c r="X171" s="52">
        <v>2780600</v>
      </c>
      <c r="Y171" s="52" t="s">
        <v>52</v>
      </c>
      <c r="Z171" s="52"/>
      <c r="AA171" s="53"/>
      <c r="AB171" s="52" t="s">
        <v>52</v>
      </c>
      <c r="AC171" s="52" t="s">
        <v>52</v>
      </c>
      <c r="AD171" s="52" t="s">
        <v>52</v>
      </c>
      <c r="AE171" s="52" t="s">
        <v>52</v>
      </c>
      <c r="AF171" s="52" t="s">
        <v>52</v>
      </c>
      <c r="AG171" s="48" t="s">
        <v>52</v>
      </c>
    </row>
    <row r="172" spans="1:33" ht="12.75">
      <c r="A172" s="48">
        <v>2</v>
      </c>
      <c r="B172" s="49" t="s">
        <v>53</v>
      </c>
      <c r="C172" s="50">
        <f>D172+H172</f>
        <v>288.81</v>
      </c>
      <c r="D172" s="50">
        <f>SUM(E172:G172)</f>
        <v>165.1</v>
      </c>
      <c r="E172" s="50">
        <v>39.94</v>
      </c>
      <c r="F172" s="50">
        <v>124.09</v>
      </c>
      <c r="G172" s="50">
        <v>1.07</v>
      </c>
      <c r="H172" s="50">
        <f>SUM(I172:P172)</f>
        <v>123.71000000000001</v>
      </c>
      <c r="I172" s="50">
        <v>9.04</v>
      </c>
      <c r="J172" s="50">
        <v>62.35</v>
      </c>
      <c r="K172" s="50">
        <v>0</v>
      </c>
      <c r="L172" s="50">
        <v>0.38</v>
      </c>
      <c r="M172" s="50">
        <v>0</v>
      </c>
      <c r="N172" s="50">
        <v>35.01</v>
      </c>
      <c r="O172" s="50">
        <v>1.05</v>
      </c>
      <c r="P172" s="50">
        <v>15.88</v>
      </c>
      <c r="Q172" s="49" t="s">
        <v>50</v>
      </c>
      <c r="R172" s="49" t="s">
        <v>50</v>
      </c>
      <c r="S172" s="49" t="s">
        <v>50</v>
      </c>
      <c r="T172" s="49" t="s">
        <v>50</v>
      </c>
      <c r="U172" s="50">
        <f>SUM(C172)</f>
        <v>288.81</v>
      </c>
      <c r="V172" s="51" t="s">
        <v>66</v>
      </c>
      <c r="W172" s="52">
        <v>5530</v>
      </c>
      <c r="X172" s="52">
        <v>1597100</v>
      </c>
      <c r="Y172" s="52" t="s">
        <v>52</v>
      </c>
      <c r="Z172" s="52">
        <v>46.94</v>
      </c>
      <c r="AA172" s="53">
        <v>259600</v>
      </c>
      <c r="AB172" s="52" t="s">
        <v>52</v>
      </c>
      <c r="AC172" s="52" t="s">
        <v>52</v>
      </c>
      <c r="AD172" s="52" t="s">
        <v>52</v>
      </c>
      <c r="AE172" s="52" t="s">
        <v>52</v>
      </c>
      <c r="AF172" s="52" t="s">
        <v>52</v>
      </c>
      <c r="AG172" s="54" t="s">
        <v>52</v>
      </c>
    </row>
    <row r="173" spans="1:33" ht="12.75">
      <c r="A173" s="51"/>
      <c r="B173" s="55" t="s">
        <v>67</v>
      </c>
      <c r="C173" s="52" t="s">
        <v>52</v>
      </c>
      <c r="D173" s="52" t="s">
        <v>52</v>
      </c>
      <c r="E173" s="52" t="s">
        <v>52</v>
      </c>
      <c r="F173" s="52" t="s">
        <v>52</v>
      </c>
      <c r="G173" s="52" t="s">
        <v>52</v>
      </c>
      <c r="H173" s="52" t="s">
        <v>52</v>
      </c>
      <c r="I173" s="52" t="s">
        <v>52</v>
      </c>
      <c r="J173" s="52" t="s">
        <v>52</v>
      </c>
      <c r="K173" s="52" t="s">
        <v>52</v>
      </c>
      <c r="L173" s="52" t="s">
        <v>52</v>
      </c>
      <c r="M173" s="52" t="s">
        <v>52</v>
      </c>
      <c r="N173" s="52" t="s">
        <v>52</v>
      </c>
      <c r="O173" s="52" t="s">
        <v>52</v>
      </c>
      <c r="P173" s="52" t="s">
        <v>52</v>
      </c>
      <c r="Q173" s="52" t="s">
        <v>52</v>
      </c>
      <c r="R173" s="52" t="s">
        <v>52</v>
      </c>
      <c r="S173" s="52" t="s">
        <v>52</v>
      </c>
      <c r="T173" s="52" t="s">
        <v>52</v>
      </c>
      <c r="U173" s="52" t="s">
        <v>52</v>
      </c>
      <c r="V173" s="52" t="s">
        <v>52</v>
      </c>
      <c r="W173" s="52" t="s">
        <v>52</v>
      </c>
      <c r="X173" s="52">
        <f>SUM(X171:X172)</f>
        <v>4377700</v>
      </c>
      <c r="Y173" s="52">
        <v>0</v>
      </c>
      <c r="Z173" s="52" t="s">
        <v>52</v>
      </c>
      <c r="AA173" s="52">
        <v>259600</v>
      </c>
      <c r="AB173" s="52">
        <v>0</v>
      </c>
      <c r="AC173" s="52">
        <v>8700</v>
      </c>
      <c r="AD173" s="52">
        <v>0</v>
      </c>
      <c r="AE173" s="52">
        <v>4126800</v>
      </c>
      <c r="AF173" s="52" t="s">
        <v>52</v>
      </c>
      <c r="AG173" s="54" t="s">
        <v>52</v>
      </c>
    </row>
    <row r="174" spans="1:33" ht="12.75">
      <c r="A174" s="47" t="s">
        <v>118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</row>
    <row r="175" spans="1:33" ht="12.75">
      <c r="A175" s="48">
        <v>1</v>
      </c>
      <c r="B175" s="49" t="s">
        <v>39</v>
      </c>
      <c r="C175" s="50">
        <f>D175+H175</f>
        <v>44614.63</v>
      </c>
      <c r="D175" s="50">
        <f>SUM(E175:G175)</f>
        <v>35089.02</v>
      </c>
      <c r="E175" s="50">
        <v>34923.17</v>
      </c>
      <c r="F175" s="50">
        <v>0</v>
      </c>
      <c r="G175" s="50">
        <v>165.85</v>
      </c>
      <c r="H175" s="50">
        <f>SUM(I175:P175)</f>
        <v>9525.61</v>
      </c>
      <c r="I175" s="50">
        <v>4609.76</v>
      </c>
      <c r="J175" s="50">
        <v>987.8</v>
      </c>
      <c r="K175" s="50">
        <v>0</v>
      </c>
      <c r="L175" s="50">
        <v>201.22</v>
      </c>
      <c r="M175" s="50">
        <v>0</v>
      </c>
      <c r="N175" s="50">
        <v>3459.76</v>
      </c>
      <c r="O175" s="50">
        <v>0</v>
      </c>
      <c r="P175" s="50">
        <v>267.07</v>
      </c>
      <c r="Q175" s="49" t="s">
        <v>50</v>
      </c>
      <c r="R175" s="49" t="s">
        <v>50</v>
      </c>
      <c r="S175" s="49" t="s">
        <v>50</v>
      </c>
      <c r="T175" s="49" t="s">
        <v>50</v>
      </c>
      <c r="U175" s="50">
        <f>SUM(C175)</f>
        <v>44614.63</v>
      </c>
      <c r="V175" s="51" t="s">
        <v>51</v>
      </c>
      <c r="W175" s="52">
        <v>82</v>
      </c>
      <c r="X175" s="52">
        <v>3658400</v>
      </c>
      <c r="Y175" s="52" t="s">
        <v>52</v>
      </c>
      <c r="Z175" s="52"/>
      <c r="AA175" s="53"/>
      <c r="AB175" s="52" t="s">
        <v>52</v>
      </c>
      <c r="AC175" s="52" t="s">
        <v>52</v>
      </c>
      <c r="AD175" s="52" t="s">
        <v>52</v>
      </c>
      <c r="AE175" s="52" t="s">
        <v>52</v>
      </c>
      <c r="AF175" s="52" t="s">
        <v>52</v>
      </c>
      <c r="AG175" s="48" t="s">
        <v>52</v>
      </c>
    </row>
    <row r="176" spans="1:33" ht="12.75">
      <c r="A176" s="48">
        <v>2</v>
      </c>
      <c r="B176" s="49" t="s">
        <v>53</v>
      </c>
      <c r="C176" s="50">
        <f>D176+H176</f>
        <v>206.28999999999996</v>
      </c>
      <c r="D176" s="50">
        <f>SUM(E176:G176)</f>
        <v>157.82999999999998</v>
      </c>
      <c r="E176" s="50">
        <v>28.69</v>
      </c>
      <c r="F176" s="50">
        <v>128.47</v>
      </c>
      <c r="G176" s="50">
        <v>0.67</v>
      </c>
      <c r="H176" s="50">
        <f>SUM(I176:P176)</f>
        <v>48.459999999999994</v>
      </c>
      <c r="I176" s="50">
        <v>20.74</v>
      </c>
      <c r="J176" s="50">
        <v>4.56</v>
      </c>
      <c r="K176" s="50">
        <v>0</v>
      </c>
      <c r="L176" s="50">
        <v>0.93</v>
      </c>
      <c r="M176" s="50">
        <v>0</v>
      </c>
      <c r="N176" s="50">
        <v>15.95</v>
      </c>
      <c r="O176" s="50">
        <v>1.25</v>
      </c>
      <c r="P176" s="50">
        <v>5.03</v>
      </c>
      <c r="Q176" s="49" t="s">
        <v>50</v>
      </c>
      <c r="R176" s="49" t="s">
        <v>50</v>
      </c>
      <c r="S176" s="49" t="s">
        <v>50</v>
      </c>
      <c r="T176" s="49" t="s">
        <v>50</v>
      </c>
      <c r="U176" s="50">
        <f>SUM(C176)</f>
        <v>206.28999999999996</v>
      </c>
      <c r="V176" s="51" t="s">
        <v>66</v>
      </c>
      <c r="W176" s="52">
        <v>13215</v>
      </c>
      <c r="X176" s="52">
        <v>2726100</v>
      </c>
      <c r="Y176" s="52" t="s">
        <v>52</v>
      </c>
      <c r="Z176" s="52">
        <v>43.86</v>
      </c>
      <c r="AA176" s="53">
        <v>579600</v>
      </c>
      <c r="AB176" s="52" t="s">
        <v>52</v>
      </c>
      <c r="AC176" s="52" t="s">
        <v>52</v>
      </c>
      <c r="AD176" s="52" t="s">
        <v>52</v>
      </c>
      <c r="AE176" s="52" t="s">
        <v>52</v>
      </c>
      <c r="AF176" s="52" t="s">
        <v>52</v>
      </c>
      <c r="AG176" s="54" t="s">
        <v>52</v>
      </c>
    </row>
    <row r="177" spans="1:33" ht="12.75">
      <c r="A177" s="51"/>
      <c r="B177" s="55" t="s">
        <v>67</v>
      </c>
      <c r="C177" s="52" t="s">
        <v>52</v>
      </c>
      <c r="D177" s="52" t="s">
        <v>52</v>
      </c>
      <c r="E177" s="52" t="s">
        <v>52</v>
      </c>
      <c r="F177" s="52" t="s">
        <v>52</v>
      </c>
      <c r="G177" s="52" t="s">
        <v>52</v>
      </c>
      <c r="H177" s="52" t="s">
        <v>52</v>
      </c>
      <c r="I177" s="52" t="s">
        <v>52</v>
      </c>
      <c r="J177" s="52" t="s">
        <v>52</v>
      </c>
      <c r="K177" s="52" t="s">
        <v>52</v>
      </c>
      <c r="L177" s="52" t="s">
        <v>52</v>
      </c>
      <c r="M177" s="52" t="s">
        <v>52</v>
      </c>
      <c r="N177" s="52" t="s">
        <v>52</v>
      </c>
      <c r="O177" s="52" t="s">
        <v>52</v>
      </c>
      <c r="P177" s="52" t="s">
        <v>52</v>
      </c>
      <c r="Q177" s="52" t="s">
        <v>52</v>
      </c>
      <c r="R177" s="52" t="s">
        <v>52</v>
      </c>
      <c r="S177" s="52" t="s">
        <v>52</v>
      </c>
      <c r="T177" s="52" t="s">
        <v>52</v>
      </c>
      <c r="U177" s="52" t="s">
        <v>52</v>
      </c>
      <c r="V177" s="52" t="s">
        <v>52</v>
      </c>
      <c r="W177" s="52" t="s">
        <v>52</v>
      </c>
      <c r="X177" s="52">
        <f>SUM(X175:X176)</f>
        <v>6384500</v>
      </c>
      <c r="Y177" s="52">
        <v>0</v>
      </c>
      <c r="Z177" s="52" t="s">
        <v>52</v>
      </c>
      <c r="AA177" s="52">
        <v>579600</v>
      </c>
      <c r="AB177" s="52">
        <v>0</v>
      </c>
      <c r="AC177" s="52">
        <v>15500</v>
      </c>
      <c r="AD177" s="52">
        <v>0</v>
      </c>
      <c r="AE177" s="52">
        <v>5820400</v>
      </c>
      <c r="AF177" s="52" t="s">
        <v>52</v>
      </c>
      <c r="AG177" s="54" t="s">
        <v>52</v>
      </c>
    </row>
    <row r="178" spans="1:33" ht="12.75">
      <c r="A178" s="47" t="s">
        <v>126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</row>
    <row r="179" spans="1:33" ht="12.75">
      <c r="A179" s="48">
        <v>1</v>
      </c>
      <c r="B179" s="49" t="s">
        <v>39</v>
      </c>
      <c r="C179" s="50">
        <f>D179+H179</f>
        <v>59745.950000000004</v>
      </c>
      <c r="D179" s="50">
        <f>SUM(E179:G179)</f>
        <v>42610.810000000005</v>
      </c>
      <c r="E179" s="50">
        <v>42497.3</v>
      </c>
      <c r="F179" s="50">
        <v>0</v>
      </c>
      <c r="G179" s="50">
        <v>113.51</v>
      </c>
      <c r="H179" s="50">
        <f>SUM(I179:P179)</f>
        <v>17135.14</v>
      </c>
      <c r="I179" s="50">
        <v>3818.92</v>
      </c>
      <c r="J179" s="50">
        <v>2208.11</v>
      </c>
      <c r="K179" s="50">
        <v>0</v>
      </c>
      <c r="L179" s="50">
        <v>83.78</v>
      </c>
      <c r="M179" s="50">
        <v>0</v>
      </c>
      <c r="N179" s="50">
        <v>10678.38</v>
      </c>
      <c r="O179" s="50">
        <v>0</v>
      </c>
      <c r="P179" s="50">
        <v>345.95</v>
      </c>
      <c r="Q179" s="49" t="s">
        <v>50</v>
      </c>
      <c r="R179" s="49" t="s">
        <v>50</v>
      </c>
      <c r="S179" s="49" t="s">
        <v>50</v>
      </c>
      <c r="T179" s="49" t="s">
        <v>50</v>
      </c>
      <c r="U179" s="50">
        <f>SUM(C179)</f>
        <v>59745.950000000004</v>
      </c>
      <c r="V179" s="51" t="s">
        <v>51</v>
      </c>
      <c r="W179" s="52">
        <v>37</v>
      </c>
      <c r="X179" s="52">
        <v>2210600</v>
      </c>
      <c r="Y179" s="52" t="s">
        <v>52</v>
      </c>
      <c r="Z179" s="52"/>
      <c r="AA179" s="53"/>
      <c r="AB179" s="52" t="s">
        <v>52</v>
      </c>
      <c r="AC179" s="52" t="s">
        <v>52</v>
      </c>
      <c r="AD179" s="52" t="s">
        <v>52</v>
      </c>
      <c r="AE179" s="52" t="s">
        <v>52</v>
      </c>
      <c r="AF179" s="52" t="s">
        <v>52</v>
      </c>
      <c r="AG179" s="48" t="s">
        <v>52</v>
      </c>
    </row>
    <row r="180" spans="1:33" ht="12.75">
      <c r="A180" s="48">
        <v>2</v>
      </c>
      <c r="B180" s="49" t="s">
        <v>53</v>
      </c>
      <c r="C180" s="50">
        <f>D180+H180</f>
        <v>243.83</v>
      </c>
      <c r="D180" s="50">
        <f>SUM(E180:G180)</f>
        <v>163.52</v>
      </c>
      <c r="E180" s="50">
        <v>36.6</v>
      </c>
      <c r="F180" s="50">
        <v>125.79</v>
      </c>
      <c r="G180" s="50">
        <v>1.13</v>
      </c>
      <c r="H180" s="50">
        <f>SUM(I180:P180)</f>
        <v>80.31</v>
      </c>
      <c r="I180" s="50">
        <v>14.66</v>
      </c>
      <c r="J180" s="50">
        <v>8.67</v>
      </c>
      <c r="K180" s="50">
        <v>0</v>
      </c>
      <c r="L180" s="50">
        <v>0.33</v>
      </c>
      <c r="M180" s="50">
        <v>0</v>
      </c>
      <c r="N180" s="50">
        <v>41.96</v>
      </c>
      <c r="O180" s="50">
        <v>1.15</v>
      </c>
      <c r="P180" s="50">
        <v>13.54</v>
      </c>
      <c r="Q180" s="49" t="s">
        <v>50</v>
      </c>
      <c r="R180" s="49" t="s">
        <v>50</v>
      </c>
      <c r="S180" s="49" t="s">
        <v>50</v>
      </c>
      <c r="T180" s="49" t="s">
        <v>50</v>
      </c>
      <c r="U180" s="50">
        <f>SUM(C180)</f>
        <v>243.83</v>
      </c>
      <c r="V180" s="51" t="s">
        <v>66</v>
      </c>
      <c r="W180" s="52">
        <v>5200</v>
      </c>
      <c r="X180" s="52">
        <v>1267900</v>
      </c>
      <c r="Y180" s="52" t="s">
        <v>52</v>
      </c>
      <c r="Z180" s="52">
        <v>44.98</v>
      </c>
      <c r="AA180" s="53">
        <v>233900</v>
      </c>
      <c r="AB180" s="52" t="s">
        <v>52</v>
      </c>
      <c r="AC180" s="52" t="s">
        <v>52</v>
      </c>
      <c r="AD180" s="52" t="s">
        <v>52</v>
      </c>
      <c r="AE180" s="52" t="s">
        <v>52</v>
      </c>
      <c r="AF180" s="52" t="s">
        <v>52</v>
      </c>
      <c r="AG180" s="54" t="s">
        <v>52</v>
      </c>
    </row>
    <row r="181" spans="1:33" ht="12.75">
      <c r="A181" s="51"/>
      <c r="B181" s="55" t="s">
        <v>67</v>
      </c>
      <c r="C181" s="52" t="s">
        <v>52</v>
      </c>
      <c r="D181" s="52" t="s">
        <v>52</v>
      </c>
      <c r="E181" s="52" t="s">
        <v>52</v>
      </c>
      <c r="F181" s="52" t="s">
        <v>52</v>
      </c>
      <c r="G181" s="52" t="s">
        <v>52</v>
      </c>
      <c r="H181" s="52" t="s">
        <v>52</v>
      </c>
      <c r="I181" s="52" t="s">
        <v>52</v>
      </c>
      <c r="J181" s="52" t="s">
        <v>52</v>
      </c>
      <c r="K181" s="52" t="s">
        <v>52</v>
      </c>
      <c r="L181" s="52" t="s">
        <v>52</v>
      </c>
      <c r="M181" s="52" t="s">
        <v>52</v>
      </c>
      <c r="N181" s="52" t="s">
        <v>52</v>
      </c>
      <c r="O181" s="52" t="s">
        <v>52</v>
      </c>
      <c r="P181" s="52" t="s">
        <v>52</v>
      </c>
      <c r="Q181" s="52" t="s">
        <v>52</v>
      </c>
      <c r="R181" s="52" t="s">
        <v>52</v>
      </c>
      <c r="S181" s="52" t="s">
        <v>52</v>
      </c>
      <c r="T181" s="52" t="s">
        <v>52</v>
      </c>
      <c r="U181" s="52" t="s">
        <v>52</v>
      </c>
      <c r="V181" s="52" t="s">
        <v>52</v>
      </c>
      <c r="W181" s="52" t="s">
        <v>52</v>
      </c>
      <c r="X181" s="52">
        <f>SUM(X179:X180)</f>
        <v>3478500</v>
      </c>
      <c r="Y181" s="52">
        <v>0</v>
      </c>
      <c r="Z181" s="52" t="s">
        <v>52</v>
      </c>
      <c r="AA181" s="52">
        <v>233900</v>
      </c>
      <c r="AB181" s="52">
        <v>0</v>
      </c>
      <c r="AC181" s="52">
        <v>8300</v>
      </c>
      <c r="AD181" s="52">
        <v>0</v>
      </c>
      <c r="AE181" s="52">
        <v>3252900</v>
      </c>
      <c r="AF181" s="52" t="s">
        <v>52</v>
      </c>
      <c r="AG181" s="54" t="s">
        <v>52</v>
      </c>
    </row>
    <row r="182" spans="1:33" ht="12.75">
      <c r="A182" s="47" t="s">
        <v>135</v>
      </c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</row>
    <row r="183" spans="1:33" ht="12.75">
      <c r="A183" s="48">
        <v>1</v>
      </c>
      <c r="B183" s="49" t="s">
        <v>39</v>
      </c>
      <c r="C183" s="50">
        <f>D183+H183</f>
        <v>80361.11</v>
      </c>
      <c r="D183" s="50">
        <f>SUM(E183:G183)</f>
        <v>52838.89</v>
      </c>
      <c r="E183" s="50">
        <v>52722.22</v>
      </c>
      <c r="F183" s="50">
        <v>0</v>
      </c>
      <c r="G183" s="50">
        <v>116.67</v>
      </c>
      <c r="H183" s="50">
        <f>SUM(I183:P183)</f>
        <v>27522.219999999998</v>
      </c>
      <c r="I183" s="50">
        <v>12005.55</v>
      </c>
      <c r="J183" s="50">
        <v>3472.22</v>
      </c>
      <c r="K183" s="50">
        <v>0</v>
      </c>
      <c r="L183" s="50">
        <v>188.89</v>
      </c>
      <c r="M183" s="50">
        <v>0</v>
      </c>
      <c r="N183" s="50">
        <v>11205.56</v>
      </c>
      <c r="O183" s="50">
        <v>0</v>
      </c>
      <c r="P183" s="50">
        <v>650</v>
      </c>
      <c r="Q183" s="49" t="s">
        <v>50</v>
      </c>
      <c r="R183" s="49" t="s">
        <v>50</v>
      </c>
      <c r="S183" s="49" t="s">
        <v>50</v>
      </c>
      <c r="T183" s="49" t="s">
        <v>50</v>
      </c>
      <c r="U183" s="50">
        <f>SUM(C183)</f>
        <v>80361.11</v>
      </c>
      <c r="V183" s="51" t="s">
        <v>51</v>
      </c>
      <c r="W183" s="52">
        <v>18</v>
      </c>
      <c r="X183" s="52">
        <v>1446500</v>
      </c>
      <c r="Y183" s="52" t="s">
        <v>52</v>
      </c>
      <c r="Z183" s="52"/>
      <c r="AA183" s="53"/>
      <c r="AB183" s="52" t="s">
        <v>52</v>
      </c>
      <c r="AC183" s="52" t="s">
        <v>52</v>
      </c>
      <c r="AD183" s="52" t="s">
        <v>52</v>
      </c>
      <c r="AE183" s="52" t="s">
        <v>52</v>
      </c>
      <c r="AF183" s="52" t="s">
        <v>52</v>
      </c>
      <c r="AG183" s="48" t="s">
        <v>52</v>
      </c>
    </row>
    <row r="184" spans="1:33" ht="12.75">
      <c r="A184" s="48">
        <v>2</v>
      </c>
      <c r="B184" s="49" t="s">
        <v>53</v>
      </c>
      <c r="C184" s="50">
        <f>D184+H184</f>
        <v>313.22</v>
      </c>
      <c r="D184" s="50">
        <f>SUM(E184:G184)</f>
        <v>198.82</v>
      </c>
      <c r="E184" s="50">
        <v>66.82</v>
      </c>
      <c r="F184" s="50">
        <v>131.07</v>
      </c>
      <c r="G184" s="50">
        <v>0.93</v>
      </c>
      <c r="H184" s="50">
        <f>SUM(I184:P184)</f>
        <v>114.4</v>
      </c>
      <c r="I184" s="50">
        <v>45.16</v>
      </c>
      <c r="J184" s="50">
        <v>13.35</v>
      </c>
      <c r="K184" s="50">
        <v>0</v>
      </c>
      <c r="L184" s="50">
        <v>0.74</v>
      </c>
      <c r="M184" s="50">
        <v>0</v>
      </c>
      <c r="N184" s="50">
        <v>43.05</v>
      </c>
      <c r="O184" s="50">
        <v>1.21</v>
      </c>
      <c r="P184" s="50">
        <v>10.89</v>
      </c>
      <c r="Q184" s="49" t="s">
        <v>50</v>
      </c>
      <c r="R184" s="49" t="s">
        <v>50</v>
      </c>
      <c r="S184" s="49" t="s">
        <v>50</v>
      </c>
      <c r="T184" s="49" t="s">
        <v>50</v>
      </c>
      <c r="U184" s="50">
        <f>SUM(C184)</f>
        <v>313.22</v>
      </c>
      <c r="V184" s="51" t="s">
        <v>66</v>
      </c>
      <c r="W184" s="52">
        <v>3222</v>
      </c>
      <c r="X184" s="52">
        <v>1009200</v>
      </c>
      <c r="Y184" s="52" t="s">
        <v>52</v>
      </c>
      <c r="Z184" s="52">
        <v>42.55</v>
      </c>
      <c r="AA184" s="53">
        <v>137100</v>
      </c>
      <c r="AB184" s="52" t="s">
        <v>52</v>
      </c>
      <c r="AC184" s="52" t="s">
        <v>52</v>
      </c>
      <c r="AD184" s="52" t="s">
        <v>52</v>
      </c>
      <c r="AE184" s="52" t="s">
        <v>52</v>
      </c>
      <c r="AF184" s="52" t="s">
        <v>52</v>
      </c>
      <c r="AG184" s="54" t="s">
        <v>52</v>
      </c>
    </row>
    <row r="185" spans="1:33" ht="12.75">
      <c r="A185" s="51"/>
      <c r="B185" s="55" t="s">
        <v>67</v>
      </c>
      <c r="C185" s="52" t="s">
        <v>52</v>
      </c>
      <c r="D185" s="52" t="s">
        <v>52</v>
      </c>
      <c r="E185" s="52" t="s">
        <v>52</v>
      </c>
      <c r="F185" s="52" t="s">
        <v>52</v>
      </c>
      <c r="G185" s="52" t="s">
        <v>52</v>
      </c>
      <c r="H185" s="52" t="s">
        <v>52</v>
      </c>
      <c r="I185" s="52" t="s">
        <v>52</v>
      </c>
      <c r="J185" s="52" t="s">
        <v>52</v>
      </c>
      <c r="K185" s="52" t="s">
        <v>52</v>
      </c>
      <c r="L185" s="52" t="s">
        <v>52</v>
      </c>
      <c r="M185" s="52" t="s">
        <v>52</v>
      </c>
      <c r="N185" s="52" t="s">
        <v>52</v>
      </c>
      <c r="O185" s="52" t="s">
        <v>52</v>
      </c>
      <c r="P185" s="52" t="s">
        <v>52</v>
      </c>
      <c r="Q185" s="52" t="s">
        <v>52</v>
      </c>
      <c r="R185" s="52" t="s">
        <v>52</v>
      </c>
      <c r="S185" s="52" t="s">
        <v>52</v>
      </c>
      <c r="T185" s="52" t="s">
        <v>52</v>
      </c>
      <c r="U185" s="52" t="s">
        <v>52</v>
      </c>
      <c r="V185" s="52" t="s">
        <v>52</v>
      </c>
      <c r="W185" s="52" t="s">
        <v>52</v>
      </c>
      <c r="X185" s="52">
        <f>SUM(X183:X184)</f>
        <v>2455700</v>
      </c>
      <c r="Y185" s="52">
        <v>0</v>
      </c>
      <c r="Z185" s="52" t="s">
        <v>52</v>
      </c>
      <c r="AA185" s="52">
        <v>137100</v>
      </c>
      <c r="AB185" s="52">
        <v>0</v>
      </c>
      <c r="AC185" s="52">
        <v>28600</v>
      </c>
      <c r="AD185" s="52">
        <v>0</v>
      </c>
      <c r="AE185" s="52">
        <v>2347200</v>
      </c>
      <c r="AF185" s="52" t="s">
        <v>52</v>
      </c>
      <c r="AG185" s="54" t="s">
        <v>52</v>
      </c>
    </row>
    <row r="186" spans="1:33" ht="12.75">
      <c r="A186" s="47" t="s">
        <v>144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</row>
    <row r="187" spans="1:33" ht="12.75">
      <c r="A187" s="48">
        <v>1</v>
      </c>
      <c r="B187" s="49" t="s">
        <v>39</v>
      </c>
      <c r="C187" s="50">
        <f>D187+H187</f>
        <v>39601.97</v>
      </c>
      <c r="D187" s="50">
        <f>SUM(E187:G187)</f>
        <v>31837.26</v>
      </c>
      <c r="E187" s="50">
        <v>31630.07</v>
      </c>
      <c r="F187" s="50">
        <v>0</v>
      </c>
      <c r="G187" s="50">
        <v>207.19</v>
      </c>
      <c r="H187" s="50">
        <f>SUM(I187:P187)</f>
        <v>7764.71</v>
      </c>
      <c r="I187" s="50">
        <v>3290.2</v>
      </c>
      <c r="J187" s="50">
        <v>489.54</v>
      </c>
      <c r="K187" s="50">
        <v>0</v>
      </c>
      <c r="L187" s="50">
        <v>94.77</v>
      </c>
      <c r="M187" s="50">
        <v>0</v>
      </c>
      <c r="N187" s="50">
        <v>3824.18</v>
      </c>
      <c r="O187" s="50">
        <v>0</v>
      </c>
      <c r="P187" s="50">
        <v>66.02</v>
      </c>
      <c r="Q187" s="49" t="s">
        <v>50</v>
      </c>
      <c r="R187" s="49" t="s">
        <v>50</v>
      </c>
      <c r="S187" s="49" t="s">
        <v>50</v>
      </c>
      <c r="T187" s="49" t="s">
        <v>50</v>
      </c>
      <c r="U187" s="50">
        <f>SUM(C187)</f>
        <v>39601.97</v>
      </c>
      <c r="V187" s="51" t="s">
        <v>51</v>
      </c>
      <c r="W187" s="52">
        <v>153</v>
      </c>
      <c r="X187" s="52">
        <v>6059100</v>
      </c>
      <c r="Y187" s="52" t="s">
        <v>52</v>
      </c>
      <c r="Z187" s="52"/>
      <c r="AA187" s="53"/>
      <c r="AB187" s="52" t="s">
        <v>52</v>
      </c>
      <c r="AC187" s="52" t="s">
        <v>52</v>
      </c>
      <c r="AD187" s="52" t="s">
        <v>52</v>
      </c>
      <c r="AE187" s="52" t="s">
        <v>52</v>
      </c>
      <c r="AF187" s="52" t="s">
        <v>52</v>
      </c>
      <c r="AG187" s="48" t="s">
        <v>52</v>
      </c>
    </row>
    <row r="188" spans="1:33" ht="12.75">
      <c r="A188" s="48">
        <v>2</v>
      </c>
      <c r="B188" s="49" t="s">
        <v>53</v>
      </c>
      <c r="C188" s="50">
        <f>D188+H188</f>
        <v>185.59999999999997</v>
      </c>
      <c r="D188" s="50">
        <f>SUM(E188:G188)</f>
        <v>147.01999999999998</v>
      </c>
      <c r="E188" s="50">
        <v>16.08</v>
      </c>
      <c r="F188" s="50">
        <v>130.56</v>
      </c>
      <c r="G188" s="50">
        <v>0.38</v>
      </c>
      <c r="H188" s="50">
        <f>SUM(I188:P188)</f>
        <v>38.58</v>
      </c>
      <c r="I188" s="50">
        <v>15.19</v>
      </c>
      <c r="J188" s="50">
        <v>2.32</v>
      </c>
      <c r="K188" s="50">
        <v>0</v>
      </c>
      <c r="L188" s="50">
        <v>0.45</v>
      </c>
      <c r="M188" s="50">
        <v>0</v>
      </c>
      <c r="N188" s="50">
        <v>18.15</v>
      </c>
      <c r="O188" s="50">
        <v>0.78</v>
      </c>
      <c r="P188" s="50">
        <v>1.69</v>
      </c>
      <c r="Q188" s="49" t="s">
        <v>50</v>
      </c>
      <c r="R188" s="49" t="s">
        <v>50</v>
      </c>
      <c r="S188" s="49" t="s">
        <v>50</v>
      </c>
      <c r="T188" s="49" t="s">
        <v>50</v>
      </c>
      <c r="U188" s="50">
        <f>SUM(C188)</f>
        <v>185.59999999999997</v>
      </c>
      <c r="V188" s="51" t="s">
        <v>66</v>
      </c>
      <c r="W188" s="52">
        <v>31274</v>
      </c>
      <c r="X188" s="52">
        <v>5804300</v>
      </c>
      <c r="Y188" s="52" t="s">
        <v>52</v>
      </c>
      <c r="Z188" s="52">
        <v>42.09</v>
      </c>
      <c r="AA188" s="53">
        <v>1316400</v>
      </c>
      <c r="AB188" s="52" t="s">
        <v>52</v>
      </c>
      <c r="AC188" s="52" t="s">
        <v>52</v>
      </c>
      <c r="AD188" s="52" t="s">
        <v>52</v>
      </c>
      <c r="AE188" s="52" t="s">
        <v>52</v>
      </c>
      <c r="AF188" s="52" t="s">
        <v>52</v>
      </c>
      <c r="AG188" s="54" t="s">
        <v>52</v>
      </c>
    </row>
    <row r="189" spans="1:33" ht="12.75">
      <c r="A189" s="51"/>
      <c r="B189" s="55" t="s">
        <v>67</v>
      </c>
      <c r="C189" s="52" t="s">
        <v>52</v>
      </c>
      <c r="D189" s="52" t="s">
        <v>52</v>
      </c>
      <c r="E189" s="52" t="s">
        <v>52</v>
      </c>
      <c r="F189" s="52" t="s">
        <v>52</v>
      </c>
      <c r="G189" s="52" t="s">
        <v>52</v>
      </c>
      <c r="H189" s="52" t="s">
        <v>52</v>
      </c>
      <c r="I189" s="52" t="s">
        <v>52</v>
      </c>
      <c r="J189" s="52" t="s">
        <v>52</v>
      </c>
      <c r="K189" s="52" t="s">
        <v>52</v>
      </c>
      <c r="L189" s="52" t="s">
        <v>52</v>
      </c>
      <c r="M189" s="52" t="s">
        <v>52</v>
      </c>
      <c r="N189" s="52" t="s">
        <v>52</v>
      </c>
      <c r="O189" s="52" t="s">
        <v>52</v>
      </c>
      <c r="P189" s="52" t="s">
        <v>52</v>
      </c>
      <c r="Q189" s="52" t="s">
        <v>52</v>
      </c>
      <c r="R189" s="52" t="s">
        <v>52</v>
      </c>
      <c r="S189" s="52" t="s">
        <v>52</v>
      </c>
      <c r="T189" s="52" t="s">
        <v>52</v>
      </c>
      <c r="U189" s="52" t="s">
        <v>52</v>
      </c>
      <c r="V189" s="52" t="s">
        <v>52</v>
      </c>
      <c r="W189" s="52" t="s">
        <v>52</v>
      </c>
      <c r="X189" s="52">
        <f>SUM(X187:X188)</f>
        <v>11863400</v>
      </c>
      <c r="Y189" s="52">
        <v>0</v>
      </c>
      <c r="Z189" s="52" t="s">
        <v>52</v>
      </c>
      <c r="AA189" s="52">
        <v>1316400</v>
      </c>
      <c r="AB189" s="52">
        <v>0</v>
      </c>
      <c r="AC189" s="52">
        <v>16200</v>
      </c>
      <c r="AD189" s="52">
        <v>0</v>
      </c>
      <c r="AE189" s="52">
        <v>10563200</v>
      </c>
      <c r="AF189" s="52" t="s">
        <v>52</v>
      </c>
      <c r="AG189" s="54" t="s">
        <v>52</v>
      </c>
    </row>
    <row r="190" spans="1:33" ht="12.75">
      <c r="A190" s="47" t="s">
        <v>153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</row>
    <row r="191" spans="1:33" ht="12.75">
      <c r="A191" s="48">
        <v>1</v>
      </c>
      <c r="B191" s="49" t="s">
        <v>39</v>
      </c>
      <c r="C191" s="50">
        <f>D191+H191</f>
        <v>49737.7</v>
      </c>
      <c r="D191" s="50">
        <f>SUM(E191:G191)</f>
        <v>41311.47</v>
      </c>
      <c r="E191" s="50">
        <v>40991.8</v>
      </c>
      <c r="F191" s="50">
        <v>0</v>
      </c>
      <c r="G191" s="50">
        <v>319.67</v>
      </c>
      <c r="H191" s="50">
        <f>SUM(I191:P191)</f>
        <v>8426.23</v>
      </c>
      <c r="I191" s="50">
        <v>2201.64</v>
      </c>
      <c r="J191" s="50">
        <v>1421.31</v>
      </c>
      <c r="K191" s="50">
        <v>0</v>
      </c>
      <c r="L191" s="50">
        <v>293.44</v>
      </c>
      <c r="M191" s="50">
        <v>0</v>
      </c>
      <c r="N191" s="50">
        <v>4319.67</v>
      </c>
      <c r="O191" s="50">
        <v>0</v>
      </c>
      <c r="P191" s="50">
        <v>190.17</v>
      </c>
      <c r="Q191" s="49" t="s">
        <v>50</v>
      </c>
      <c r="R191" s="49" t="s">
        <v>50</v>
      </c>
      <c r="S191" s="49" t="s">
        <v>50</v>
      </c>
      <c r="T191" s="49" t="s">
        <v>50</v>
      </c>
      <c r="U191" s="50">
        <f>SUM(C191)</f>
        <v>49737.7</v>
      </c>
      <c r="V191" s="51" t="s">
        <v>51</v>
      </c>
      <c r="W191" s="52">
        <v>61</v>
      </c>
      <c r="X191" s="52">
        <v>3034000</v>
      </c>
      <c r="Y191" s="52" t="s">
        <v>52</v>
      </c>
      <c r="Z191" s="52"/>
      <c r="AA191" s="53"/>
      <c r="AB191" s="52" t="s">
        <v>52</v>
      </c>
      <c r="AC191" s="52" t="s">
        <v>52</v>
      </c>
      <c r="AD191" s="52" t="s">
        <v>52</v>
      </c>
      <c r="AE191" s="52" t="s">
        <v>52</v>
      </c>
      <c r="AF191" s="52" t="s">
        <v>52</v>
      </c>
      <c r="AG191" s="48" t="s">
        <v>52</v>
      </c>
    </row>
    <row r="192" spans="1:33" ht="12.75">
      <c r="A192" s="48">
        <v>2</v>
      </c>
      <c r="B192" s="49" t="s">
        <v>53</v>
      </c>
      <c r="C192" s="50">
        <f>D192+H192</f>
        <v>202.14</v>
      </c>
      <c r="D192" s="50">
        <f>SUM(E192:G192)</f>
        <v>161.6</v>
      </c>
      <c r="E192" s="50">
        <v>32.29</v>
      </c>
      <c r="F192" s="50">
        <v>128.48</v>
      </c>
      <c r="G192" s="50">
        <v>0.83</v>
      </c>
      <c r="H192" s="50">
        <f>SUM(I192:P192)</f>
        <v>40.54</v>
      </c>
      <c r="I192" s="50">
        <v>8.61</v>
      </c>
      <c r="J192" s="50">
        <v>5.69</v>
      </c>
      <c r="K192" s="50">
        <v>0</v>
      </c>
      <c r="L192" s="50">
        <v>1.18</v>
      </c>
      <c r="M192" s="50">
        <v>0</v>
      </c>
      <c r="N192" s="50">
        <v>17.3</v>
      </c>
      <c r="O192" s="50">
        <v>1.83</v>
      </c>
      <c r="P192" s="50">
        <v>5.93</v>
      </c>
      <c r="Q192" s="49" t="s">
        <v>50</v>
      </c>
      <c r="R192" s="49" t="s">
        <v>50</v>
      </c>
      <c r="S192" s="49" t="s">
        <v>50</v>
      </c>
      <c r="T192" s="49" t="s">
        <v>50</v>
      </c>
      <c r="U192" s="50">
        <f>SUM(C192)</f>
        <v>202.14</v>
      </c>
      <c r="V192" s="51" t="s">
        <v>66</v>
      </c>
      <c r="W192" s="52">
        <v>10734</v>
      </c>
      <c r="X192" s="52">
        <v>2169800</v>
      </c>
      <c r="Y192" s="52" t="s">
        <v>52</v>
      </c>
      <c r="Z192" s="52">
        <v>45.24</v>
      </c>
      <c r="AA192" s="53">
        <v>485600</v>
      </c>
      <c r="AB192" s="52" t="s">
        <v>52</v>
      </c>
      <c r="AC192" s="52" t="s">
        <v>52</v>
      </c>
      <c r="AD192" s="52" t="s">
        <v>52</v>
      </c>
      <c r="AE192" s="52" t="s">
        <v>52</v>
      </c>
      <c r="AF192" s="52" t="s">
        <v>52</v>
      </c>
      <c r="AG192" s="54" t="s">
        <v>52</v>
      </c>
    </row>
    <row r="193" spans="1:33" ht="12.75">
      <c r="A193" s="51"/>
      <c r="B193" s="55" t="s">
        <v>67</v>
      </c>
      <c r="C193" s="52" t="s">
        <v>52</v>
      </c>
      <c r="D193" s="52" t="s">
        <v>52</v>
      </c>
      <c r="E193" s="52" t="s">
        <v>52</v>
      </c>
      <c r="F193" s="52" t="s">
        <v>52</v>
      </c>
      <c r="G193" s="52" t="s">
        <v>52</v>
      </c>
      <c r="H193" s="52" t="s">
        <v>52</v>
      </c>
      <c r="I193" s="52" t="s">
        <v>52</v>
      </c>
      <c r="J193" s="52" t="s">
        <v>52</v>
      </c>
      <c r="K193" s="52" t="s">
        <v>52</v>
      </c>
      <c r="L193" s="52" t="s">
        <v>52</v>
      </c>
      <c r="M193" s="52" t="s">
        <v>52</v>
      </c>
      <c r="N193" s="52" t="s">
        <v>52</v>
      </c>
      <c r="O193" s="52" t="s">
        <v>52</v>
      </c>
      <c r="P193" s="52" t="s">
        <v>52</v>
      </c>
      <c r="Q193" s="52" t="s">
        <v>52</v>
      </c>
      <c r="R193" s="52" t="s">
        <v>52</v>
      </c>
      <c r="S193" s="52" t="s">
        <v>52</v>
      </c>
      <c r="T193" s="52" t="s">
        <v>52</v>
      </c>
      <c r="U193" s="52" t="s">
        <v>52</v>
      </c>
      <c r="V193" s="52" t="s">
        <v>52</v>
      </c>
      <c r="W193" s="52" t="s">
        <v>52</v>
      </c>
      <c r="X193" s="52">
        <f>SUM(X191:X192)</f>
        <v>5203800</v>
      </c>
      <c r="Y193" s="52">
        <v>0</v>
      </c>
      <c r="Z193" s="52" t="s">
        <v>52</v>
      </c>
      <c r="AA193" s="52">
        <v>485600</v>
      </c>
      <c r="AB193" s="52">
        <v>0</v>
      </c>
      <c r="AC193" s="52">
        <v>212500</v>
      </c>
      <c r="AD193" s="52">
        <v>0</v>
      </c>
      <c r="AE193" s="52">
        <v>4930700</v>
      </c>
      <c r="AF193" s="52" t="s">
        <v>52</v>
      </c>
      <c r="AG193" s="54" t="s">
        <v>52</v>
      </c>
    </row>
    <row r="194" spans="1:33" ht="12.75">
      <c r="A194" s="47" t="s">
        <v>162</v>
      </c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</row>
    <row r="195" spans="1:33" ht="12.75">
      <c r="A195" s="48">
        <v>1</v>
      </c>
      <c r="B195" s="49" t="s">
        <v>39</v>
      </c>
      <c r="C195" s="50">
        <f>D195+H195</f>
        <v>68527.26999999999</v>
      </c>
      <c r="D195" s="50">
        <f>SUM(E195:G195)</f>
        <v>33777.27</v>
      </c>
      <c r="E195" s="50">
        <v>33663.64</v>
      </c>
      <c r="F195" s="50">
        <v>0</v>
      </c>
      <c r="G195" s="50">
        <v>113.63</v>
      </c>
      <c r="H195" s="50">
        <f>SUM(I195:P195)</f>
        <v>34750</v>
      </c>
      <c r="I195" s="50">
        <v>20309.09</v>
      </c>
      <c r="J195" s="50">
        <v>2318.18</v>
      </c>
      <c r="K195" s="50">
        <v>0</v>
      </c>
      <c r="L195" s="50">
        <v>250</v>
      </c>
      <c r="M195" s="50">
        <v>0</v>
      </c>
      <c r="N195" s="50">
        <v>11395.46</v>
      </c>
      <c r="O195" s="50">
        <v>0</v>
      </c>
      <c r="P195" s="50">
        <v>477.27</v>
      </c>
      <c r="Q195" s="49" t="s">
        <v>50</v>
      </c>
      <c r="R195" s="49" t="s">
        <v>50</v>
      </c>
      <c r="S195" s="49" t="s">
        <v>50</v>
      </c>
      <c r="T195" s="49" t="s">
        <v>50</v>
      </c>
      <c r="U195" s="50">
        <f>SUM(C195)</f>
        <v>68527.26999999999</v>
      </c>
      <c r="V195" s="51" t="s">
        <v>51</v>
      </c>
      <c r="W195" s="52">
        <v>22</v>
      </c>
      <c r="X195" s="52">
        <v>1507600</v>
      </c>
      <c r="Y195" s="52" t="s">
        <v>52</v>
      </c>
      <c r="Z195" s="52"/>
      <c r="AA195" s="53"/>
      <c r="AB195" s="52" t="s">
        <v>52</v>
      </c>
      <c r="AC195" s="52" t="s">
        <v>52</v>
      </c>
      <c r="AD195" s="52" t="s">
        <v>52</v>
      </c>
      <c r="AE195" s="52" t="s">
        <v>52</v>
      </c>
      <c r="AF195" s="52" t="s">
        <v>52</v>
      </c>
      <c r="AG195" s="48" t="s">
        <v>52</v>
      </c>
    </row>
    <row r="196" spans="1:33" ht="12.75">
      <c r="A196" s="48">
        <v>2</v>
      </c>
      <c r="B196" s="49" t="s">
        <v>53</v>
      </c>
      <c r="C196" s="50">
        <f>D196+H196</f>
        <v>412.46</v>
      </c>
      <c r="D196" s="50">
        <f>SUM(E196:G196)</f>
        <v>197.82</v>
      </c>
      <c r="E196" s="50">
        <v>65.24</v>
      </c>
      <c r="F196" s="50">
        <v>131.67</v>
      </c>
      <c r="G196" s="50">
        <v>0.91</v>
      </c>
      <c r="H196" s="50">
        <f>SUM(I196:P196)</f>
        <v>214.64</v>
      </c>
      <c r="I196" s="50">
        <v>118.97</v>
      </c>
      <c r="J196" s="50">
        <v>13.85</v>
      </c>
      <c r="K196" s="50">
        <v>0</v>
      </c>
      <c r="L196" s="50">
        <v>1.51</v>
      </c>
      <c r="M196" s="50">
        <v>0</v>
      </c>
      <c r="N196" s="50">
        <v>68.15</v>
      </c>
      <c r="O196" s="50">
        <v>1.61</v>
      </c>
      <c r="P196" s="50">
        <v>10.55</v>
      </c>
      <c r="Q196" s="49" t="s">
        <v>50</v>
      </c>
      <c r="R196" s="49" t="s">
        <v>50</v>
      </c>
      <c r="S196" s="49" t="s">
        <v>50</v>
      </c>
      <c r="T196" s="49" t="s">
        <v>50</v>
      </c>
      <c r="U196" s="50">
        <f>SUM(C196)</f>
        <v>412.46</v>
      </c>
      <c r="V196" s="51" t="s">
        <v>66</v>
      </c>
      <c r="W196" s="52">
        <v>3300</v>
      </c>
      <c r="X196" s="52">
        <v>1361100</v>
      </c>
      <c r="Y196" s="52" t="s">
        <v>52</v>
      </c>
      <c r="Z196" s="52">
        <v>42</v>
      </c>
      <c r="AA196" s="53">
        <v>138600</v>
      </c>
      <c r="AB196" s="52" t="s">
        <v>52</v>
      </c>
      <c r="AC196" s="52" t="s">
        <v>52</v>
      </c>
      <c r="AD196" s="52" t="s">
        <v>52</v>
      </c>
      <c r="AE196" s="52" t="s">
        <v>52</v>
      </c>
      <c r="AF196" s="52" t="s">
        <v>52</v>
      </c>
      <c r="AG196" s="54" t="s">
        <v>52</v>
      </c>
    </row>
    <row r="197" spans="1:33" ht="12.75">
      <c r="A197" s="51"/>
      <c r="B197" s="55" t="s">
        <v>67</v>
      </c>
      <c r="C197" s="52" t="s">
        <v>52</v>
      </c>
      <c r="D197" s="52" t="s">
        <v>52</v>
      </c>
      <c r="E197" s="52" t="s">
        <v>52</v>
      </c>
      <c r="F197" s="52" t="s">
        <v>52</v>
      </c>
      <c r="G197" s="52" t="s">
        <v>52</v>
      </c>
      <c r="H197" s="52" t="s">
        <v>52</v>
      </c>
      <c r="I197" s="52" t="s">
        <v>52</v>
      </c>
      <c r="J197" s="52" t="s">
        <v>52</v>
      </c>
      <c r="K197" s="52" t="s">
        <v>52</v>
      </c>
      <c r="L197" s="52" t="s">
        <v>52</v>
      </c>
      <c r="M197" s="52" t="s">
        <v>52</v>
      </c>
      <c r="N197" s="52" t="s">
        <v>52</v>
      </c>
      <c r="O197" s="52" t="s">
        <v>52</v>
      </c>
      <c r="P197" s="52" t="s">
        <v>52</v>
      </c>
      <c r="Q197" s="52" t="s">
        <v>52</v>
      </c>
      <c r="R197" s="52" t="s">
        <v>52</v>
      </c>
      <c r="S197" s="52" t="s">
        <v>52</v>
      </c>
      <c r="T197" s="52" t="s">
        <v>52</v>
      </c>
      <c r="U197" s="52" t="s">
        <v>52</v>
      </c>
      <c r="V197" s="52" t="s">
        <v>52</v>
      </c>
      <c r="W197" s="52" t="s">
        <v>52</v>
      </c>
      <c r="X197" s="52">
        <f>SUM(X195:X196)</f>
        <v>2868700</v>
      </c>
      <c r="Y197" s="52">
        <v>0</v>
      </c>
      <c r="Z197" s="52" t="s">
        <v>52</v>
      </c>
      <c r="AA197" s="52">
        <v>138600</v>
      </c>
      <c r="AB197" s="52">
        <v>0</v>
      </c>
      <c r="AC197" s="52">
        <v>27400</v>
      </c>
      <c r="AD197" s="52">
        <v>0</v>
      </c>
      <c r="AE197" s="52">
        <v>2757500</v>
      </c>
      <c r="AF197" s="52" t="s">
        <v>52</v>
      </c>
      <c r="AG197" s="54" t="s">
        <v>52</v>
      </c>
    </row>
    <row r="198" spans="1:33" ht="12.75">
      <c r="A198" s="47" t="s">
        <v>171</v>
      </c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</row>
    <row r="199" spans="1:33" ht="12.75">
      <c r="A199" s="48">
        <v>1</v>
      </c>
      <c r="B199" s="49" t="s">
        <v>39</v>
      </c>
      <c r="C199" s="50">
        <f>D199+H199</f>
        <v>35828.34</v>
      </c>
      <c r="D199" s="50">
        <f>SUM(E199:G199)</f>
        <v>23446.67</v>
      </c>
      <c r="E199" s="50">
        <v>23182.5</v>
      </c>
      <c r="F199" s="50">
        <v>0</v>
      </c>
      <c r="G199" s="50">
        <v>264.17</v>
      </c>
      <c r="H199" s="50">
        <f>SUM(I199:P199)</f>
        <v>12381.67</v>
      </c>
      <c r="I199" s="50">
        <v>8207.5</v>
      </c>
      <c r="J199" s="50">
        <v>539.17</v>
      </c>
      <c r="K199" s="50">
        <v>0</v>
      </c>
      <c r="L199" s="50">
        <v>0</v>
      </c>
      <c r="M199" s="50">
        <v>0</v>
      </c>
      <c r="N199" s="50">
        <v>3466.67</v>
      </c>
      <c r="O199" s="50">
        <v>0</v>
      </c>
      <c r="P199" s="50">
        <v>168.33</v>
      </c>
      <c r="Q199" s="49" t="s">
        <v>50</v>
      </c>
      <c r="R199" s="49" t="s">
        <v>50</v>
      </c>
      <c r="S199" s="49" t="s">
        <v>50</v>
      </c>
      <c r="T199" s="49" t="s">
        <v>50</v>
      </c>
      <c r="U199" s="50">
        <f>SUM(C199)</f>
        <v>35828.34</v>
      </c>
      <c r="V199" s="51" t="s">
        <v>51</v>
      </c>
      <c r="W199" s="52">
        <v>120</v>
      </c>
      <c r="X199" s="52">
        <v>4299400</v>
      </c>
      <c r="Y199" s="52" t="s">
        <v>52</v>
      </c>
      <c r="Z199" s="52"/>
      <c r="AA199" s="53"/>
      <c r="AB199" s="52" t="s">
        <v>52</v>
      </c>
      <c r="AC199" s="52" t="s">
        <v>52</v>
      </c>
      <c r="AD199" s="52" t="s">
        <v>52</v>
      </c>
      <c r="AE199" s="52" t="s">
        <v>52</v>
      </c>
      <c r="AF199" s="52" t="s">
        <v>52</v>
      </c>
      <c r="AG199" s="48" t="s">
        <v>52</v>
      </c>
    </row>
    <row r="200" spans="1:33" ht="12.75">
      <c r="A200" s="48">
        <v>2</v>
      </c>
      <c r="B200" s="49" t="s">
        <v>53</v>
      </c>
      <c r="C200" s="50">
        <f>D200+H200</f>
        <v>281.15</v>
      </c>
      <c r="D200" s="50">
        <f>SUM(E200:G200)</f>
        <v>180.62</v>
      </c>
      <c r="E200" s="50">
        <v>52.5</v>
      </c>
      <c r="F200" s="50">
        <v>126.97</v>
      </c>
      <c r="G200" s="50">
        <v>1.15</v>
      </c>
      <c r="H200" s="50">
        <f>SUM(I200:P200)</f>
        <v>100.53</v>
      </c>
      <c r="I200" s="50">
        <v>63.22</v>
      </c>
      <c r="J200" s="50">
        <v>4.25</v>
      </c>
      <c r="K200" s="50">
        <v>0</v>
      </c>
      <c r="L200" s="50">
        <v>0</v>
      </c>
      <c r="M200" s="50">
        <v>0</v>
      </c>
      <c r="N200" s="50">
        <v>27.3</v>
      </c>
      <c r="O200" s="50">
        <v>0.82</v>
      </c>
      <c r="P200" s="50">
        <v>4.94</v>
      </c>
      <c r="Q200" s="49" t="s">
        <v>50</v>
      </c>
      <c r="R200" s="49" t="s">
        <v>50</v>
      </c>
      <c r="S200" s="49" t="s">
        <v>50</v>
      </c>
      <c r="T200" s="49" t="s">
        <v>50</v>
      </c>
      <c r="U200" s="50">
        <f>SUM(C200)</f>
        <v>281.15</v>
      </c>
      <c r="V200" s="51" t="s">
        <v>66</v>
      </c>
      <c r="W200" s="52">
        <v>18000</v>
      </c>
      <c r="X200" s="52">
        <f>U200*W200</f>
        <v>5060700</v>
      </c>
      <c r="Y200" s="52" t="s">
        <v>52</v>
      </c>
      <c r="Z200" s="52">
        <v>56.12</v>
      </c>
      <c r="AA200" s="53">
        <v>1010100</v>
      </c>
      <c r="AB200" s="52" t="s">
        <v>52</v>
      </c>
      <c r="AC200" s="52" t="s">
        <v>52</v>
      </c>
      <c r="AD200" s="52" t="s">
        <v>52</v>
      </c>
      <c r="AE200" s="52" t="s">
        <v>52</v>
      </c>
      <c r="AF200" s="52" t="s">
        <v>52</v>
      </c>
      <c r="AG200" s="54" t="s">
        <v>52</v>
      </c>
    </row>
    <row r="201" spans="1:33" ht="12.75">
      <c r="A201" s="51"/>
      <c r="B201" s="55" t="s">
        <v>67</v>
      </c>
      <c r="C201" s="52" t="s">
        <v>52</v>
      </c>
      <c r="D201" s="52" t="s">
        <v>52</v>
      </c>
      <c r="E201" s="52" t="s">
        <v>52</v>
      </c>
      <c r="F201" s="52" t="s">
        <v>52</v>
      </c>
      <c r="G201" s="52" t="s">
        <v>52</v>
      </c>
      <c r="H201" s="52" t="s">
        <v>52</v>
      </c>
      <c r="I201" s="52" t="s">
        <v>52</v>
      </c>
      <c r="J201" s="52" t="s">
        <v>52</v>
      </c>
      <c r="K201" s="52" t="s">
        <v>52</v>
      </c>
      <c r="L201" s="52" t="s">
        <v>52</v>
      </c>
      <c r="M201" s="52" t="s">
        <v>52</v>
      </c>
      <c r="N201" s="52" t="s">
        <v>52</v>
      </c>
      <c r="O201" s="52" t="s">
        <v>52</v>
      </c>
      <c r="P201" s="52" t="s">
        <v>52</v>
      </c>
      <c r="Q201" s="52" t="s">
        <v>52</v>
      </c>
      <c r="R201" s="52" t="s">
        <v>52</v>
      </c>
      <c r="S201" s="52" t="s">
        <v>52</v>
      </c>
      <c r="T201" s="52" t="s">
        <v>52</v>
      </c>
      <c r="U201" s="52" t="s">
        <v>52</v>
      </c>
      <c r="V201" s="52" t="s">
        <v>52</v>
      </c>
      <c r="W201" s="52" t="s">
        <v>52</v>
      </c>
      <c r="X201" s="52">
        <f>SUM(X199:X200)</f>
        <v>9360100</v>
      </c>
      <c r="Y201" s="52">
        <v>0</v>
      </c>
      <c r="Z201" s="52" t="s">
        <v>52</v>
      </c>
      <c r="AA201" s="52">
        <v>1010100</v>
      </c>
      <c r="AB201" s="52">
        <v>0</v>
      </c>
      <c r="AC201" s="52">
        <v>2733000</v>
      </c>
      <c r="AD201" s="52">
        <v>0</v>
      </c>
      <c r="AE201" s="52">
        <v>11083000</v>
      </c>
      <c r="AF201" s="52" t="s">
        <v>52</v>
      </c>
      <c r="AG201" s="54" t="s">
        <v>52</v>
      </c>
    </row>
    <row r="202" spans="1:33" ht="12.75">
      <c r="A202" s="51"/>
      <c r="B202" s="55" t="s">
        <v>178</v>
      </c>
      <c r="C202" s="52" t="s">
        <v>52</v>
      </c>
      <c r="D202" s="52" t="s">
        <v>52</v>
      </c>
      <c r="E202" s="52" t="s">
        <v>52</v>
      </c>
      <c r="F202" s="52" t="s">
        <v>52</v>
      </c>
      <c r="G202" s="52" t="s">
        <v>52</v>
      </c>
      <c r="H202" s="52" t="s">
        <v>52</v>
      </c>
      <c r="I202" s="52" t="s">
        <v>52</v>
      </c>
      <c r="J202" s="52" t="s">
        <v>52</v>
      </c>
      <c r="K202" s="52" t="s">
        <v>52</v>
      </c>
      <c r="L202" s="52" t="s">
        <v>52</v>
      </c>
      <c r="M202" s="52" t="s">
        <v>52</v>
      </c>
      <c r="N202" s="52" t="s">
        <v>52</v>
      </c>
      <c r="O202" s="52" t="s">
        <v>52</v>
      </c>
      <c r="P202" s="52" t="s">
        <v>52</v>
      </c>
      <c r="Q202" s="52" t="s">
        <v>52</v>
      </c>
      <c r="R202" s="52" t="s">
        <v>52</v>
      </c>
      <c r="S202" s="52" t="s">
        <v>52</v>
      </c>
      <c r="T202" s="52" t="s">
        <v>52</v>
      </c>
      <c r="U202" s="52" t="s">
        <v>52</v>
      </c>
      <c r="V202" s="52" t="s">
        <v>52</v>
      </c>
      <c r="W202" s="52" t="s">
        <v>52</v>
      </c>
      <c r="X202" s="52" t="s">
        <v>52</v>
      </c>
      <c r="Y202" s="52" t="s">
        <v>52</v>
      </c>
      <c r="Z202" s="52" t="s">
        <v>52</v>
      </c>
      <c r="AA202" s="52" t="s">
        <v>52</v>
      </c>
      <c r="AB202" s="52" t="s">
        <v>52</v>
      </c>
      <c r="AC202" s="52" t="s">
        <v>52</v>
      </c>
      <c r="AD202" s="52" t="s">
        <v>52</v>
      </c>
      <c r="AE202" s="58">
        <f>AE149+AE153+AE157+AE161+AE165+AE169+AE173+AE177+AE181+AE185+AE189+AE193+AE197+AE201</f>
        <v>94931800</v>
      </c>
      <c r="AF202" s="52"/>
      <c r="AG202" s="54"/>
    </row>
    <row r="204" spans="2:6" ht="65.25" customHeight="1">
      <c r="B204" s="59" t="s">
        <v>189</v>
      </c>
      <c r="C204" s="59"/>
      <c r="D204" s="59"/>
      <c r="E204" s="60"/>
      <c r="F204" s="60" t="s">
        <v>190</v>
      </c>
    </row>
    <row r="205" spans="2:6" ht="12.75">
      <c r="B205" s="61"/>
      <c r="C205" s="61"/>
      <c r="D205" s="61"/>
      <c r="E205" s="61"/>
      <c r="F205" s="61"/>
    </row>
    <row r="206" spans="2:6" ht="12.75">
      <c r="B206" s="62" t="s">
        <v>191</v>
      </c>
      <c r="C206" s="62" t="s">
        <v>192</v>
      </c>
      <c r="D206" s="61"/>
      <c r="E206" s="61"/>
      <c r="F206" s="61"/>
    </row>
    <row r="207" spans="2:6" ht="12.75">
      <c r="B207" s="62" t="s">
        <v>193</v>
      </c>
      <c r="C207" s="61"/>
      <c r="D207" s="61"/>
      <c r="E207" s="61"/>
      <c r="F207" s="61"/>
    </row>
  </sheetData>
  <sheetProtection selectLockedCells="1" selectUnlockedCells="1"/>
  <mergeCells count="164">
    <mergeCell ref="AF1:AG1"/>
    <mergeCell ref="A2:AG2"/>
    <mergeCell ref="A3:AG3"/>
    <mergeCell ref="A5:A8"/>
    <mergeCell ref="B5:B8"/>
    <mergeCell ref="C5:C8"/>
    <mergeCell ref="D5:P5"/>
    <mergeCell ref="Q5:Q8"/>
    <mergeCell ref="R5:R8"/>
    <mergeCell ref="S5:T6"/>
    <mergeCell ref="U5:U8"/>
    <mergeCell ref="V5:W6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AG5:AG8"/>
    <mergeCell ref="D6:D8"/>
    <mergeCell ref="E6:G6"/>
    <mergeCell ref="H6:H8"/>
    <mergeCell ref="I6:P6"/>
    <mergeCell ref="E7:E8"/>
    <mergeCell ref="F7:F8"/>
    <mergeCell ref="G7:G8"/>
    <mergeCell ref="I7:I8"/>
    <mergeCell ref="J7:J8"/>
    <mergeCell ref="K7:K8"/>
    <mergeCell ref="L7:L8"/>
    <mergeCell ref="M7:M8"/>
    <mergeCell ref="N7:N8"/>
    <mergeCell ref="O7:O8"/>
    <mergeCell ref="P7:P8"/>
    <mergeCell ref="S7:S8"/>
    <mergeCell ref="T7:T8"/>
    <mergeCell ref="V7:V8"/>
    <mergeCell ref="W7:W8"/>
    <mergeCell ref="A10:AG10"/>
    <mergeCell ref="A14:AG14"/>
    <mergeCell ref="A18:AG18"/>
    <mergeCell ref="A22:AG22"/>
    <mergeCell ref="A26:AG26"/>
    <mergeCell ref="A30:AG30"/>
    <mergeCell ref="A34:AG34"/>
    <mergeCell ref="A38:AG38"/>
    <mergeCell ref="A42:AG42"/>
    <mergeCell ref="A46:AG46"/>
    <mergeCell ref="A50:AG50"/>
    <mergeCell ref="A54:AG54"/>
    <mergeCell ref="A58:AG58"/>
    <mergeCell ref="A62:AG62"/>
    <mergeCell ref="A70:AG70"/>
    <mergeCell ref="A71:AG71"/>
    <mergeCell ref="A73:A76"/>
    <mergeCell ref="B73:B76"/>
    <mergeCell ref="C73:C76"/>
    <mergeCell ref="D73:P73"/>
    <mergeCell ref="Q73:Q76"/>
    <mergeCell ref="R73:R76"/>
    <mergeCell ref="S73:T74"/>
    <mergeCell ref="U73:U76"/>
    <mergeCell ref="V73:W74"/>
    <mergeCell ref="X73:X76"/>
    <mergeCell ref="Y73:Y76"/>
    <mergeCell ref="Z73:Z76"/>
    <mergeCell ref="AA73:AA76"/>
    <mergeCell ref="AB73:AB76"/>
    <mergeCell ref="AC73:AC76"/>
    <mergeCell ref="AD73:AD76"/>
    <mergeCell ref="AE73:AE76"/>
    <mergeCell ref="AF73:AF76"/>
    <mergeCell ref="AG73:AG76"/>
    <mergeCell ref="D74:D76"/>
    <mergeCell ref="E74:G74"/>
    <mergeCell ref="H74:H76"/>
    <mergeCell ref="I74:P74"/>
    <mergeCell ref="E75:E76"/>
    <mergeCell ref="F75:F76"/>
    <mergeCell ref="G75:G76"/>
    <mergeCell ref="I75:I76"/>
    <mergeCell ref="J75:J76"/>
    <mergeCell ref="K75:K76"/>
    <mergeCell ref="L75:L76"/>
    <mergeCell ref="M75:M76"/>
    <mergeCell ref="N75:N76"/>
    <mergeCell ref="O75:O76"/>
    <mergeCell ref="P75:P76"/>
    <mergeCell ref="S75:S76"/>
    <mergeCell ref="T75:T76"/>
    <mergeCell ref="V75:V76"/>
    <mergeCell ref="W75:W76"/>
    <mergeCell ref="A78:AG78"/>
    <mergeCell ref="A82:AG82"/>
    <mergeCell ref="A86:AG86"/>
    <mergeCell ref="A90:AG90"/>
    <mergeCell ref="A94:AG94"/>
    <mergeCell ref="A98:AG98"/>
    <mergeCell ref="A102:AG102"/>
    <mergeCell ref="A106:AG106"/>
    <mergeCell ref="A110:AG110"/>
    <mergeCell ref="A114:AG114"/>
    <mergeCell ref="A118:AG118"/>
    <mergeCell ref="A122:AG122"/>
    <mergeCell ref="A126:AG126"/>
    <mergeCell ref="A130:AG130"/>
    <mergeCell ref="A138:AG138"/>
    <mergeCell ref="A139:AG139"/>
    <mergeCell ref="A141:A144"/>
    <mergeCell ref="B141:B144"/>
    <mergeCell ref="C141:C144"/>
    <mergeCell ref="D141:P141"/>
    <mergeCell ref="Q141:Q144"/>
    <mergeCell ref="R141:R144"/>
    <mergeCell ref="S141:T142"/>
    <mergeCell ref="U141:U144"/>
    <mergeCell ref="V141:W142"/>
    <mergeCell ref="X141:X144"/>
    <mergeCell ref="Y141:Y144"/>
    <mergeCell ref="Z141:Z144"/>
    <mergeCell ref="AA141:AA144"/>
    <mergeCell ref="AB141:AB144"/>
    <mergeCell ref="AC141:AC144"/>
    <mergeCell ref="AD141:AD144"/>
    <mergeCell ref="AE141:AE144"/>
    <mergeCell ref="AF141:AF144"/>
    <mergeCell ref="AG141:AG144"/>
    <mergeCell ref="D142:D144"/>
    <mergeCell ref="E142:G142"/>
    <mergeCell ref="H142:H144"/>
    <mergeCell ref="I142:P142"/>
    <mergeCell ref="E143:E144"/>
    <mergeCell ref="F143:F144"/>
    <mergeCell ref="G143:G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S143:S144"/>
    <mergeCell ref="T143:T144"/>
    <mergeCell ref="V143:V144"/>
    <mergeCell ref="W143:W144"/>
    <mergeCell ref="A146:AG146"/>
    <mergeCell ref="A150:AG150"/>
    <mergeCell ref="A154:AG154"/>
    <mergeCell ref="A158:AG158"/>
    <mergeCell ref="A162:AG162"/>
    <mergeCell ref="A166:AG166"/>
    <mergeCell ref="A170:AG170"/>
    <mergeCell ref="A174:AG174"/>
    <mergeCell ref="A178:AG178"/>
    <mergeCell ref="A182:AG182"/>
    <mergeCell ref="A186:AG186"/>
    <mergeCell ref="A190:AG190"/>
    <mergeCell ref="A194:AG194"/>
    <mergeCell ref="A198:AG198"/>
    <mergeCell ref="B204:D204"/>
  </mergeCells>
  <printOptions/>
  <pageMargins left="0.7875" right="0" top="0.31527777777777777" bottom="0" header="0.5118055555555555" footer="0.5118055555555555"/>
  <pageSetup horizontalDpi="300" verticalDpi="300" orientation="landscape" paperSize="8" scale="34"/>
  <rowBreaks count="2" manualBreakCount="2">
    <brk id="33" max="255" man="1"/>
    <brk id="66" max="255" man="1"/>
  </rowBreaks>
  <colBreaks count="3" manualBreakCount="3">
    <brk id="13" max="65535" man="1"/>
    <brk id="26" max="65535" man="1"/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81" zoomScaleNormal="81" workbookViewId="0" topLeftCell="A3">
      <selection activeCell="O14" sqref="O14"/>
    </sheetView>
  </sheetViews>
  <sheetFormatPr defaultColWidth="9.00390625" defaultRowHeight="12.75"/>
  <cols>
    <col min="1" max="1" width="23.75390625" style="0" customWidth="1"/>
    <col min="2" max="3" width="9.25390625" style="0" customWidth="1"/>
    <col min="4" max="4" width="11.75390625" style="0" customWidth="1"/>
    <col min="5" max="5" width="9.25390625" style="0" customWidth="1"/>
    <col min="6" max="6" width="10.875" style="0" customWidth="1"/>
    <col min="7" max="7" width="9.375" style="0" customWidth="1"/>
    <col min="8" max="13" width="9.25390625" style="0" customWidth="1"/>
    <col min="14" max="14" width="11.375" style="0" customWidth="1"/>
    <col min="15" max="15" width="9.25390625" style="0" customWidth="1"/>
  </cols>
  <sheetData>
    <row r="1" spans="4:12" ht="12.75">
      <c r="D1" s="63"/>
      <c r="E1" s="63"/>
      <c r="F1" s="63"/>
      <c r="L1" t="s">
        <v>194</v>
      </c>
    </row>
    <row r="2" spans="4:6" ht="12.75">
      <c r="D2" s="63"/>
      <c r="E2" s="63"/>
      <c r="F2" s="63"/>
    </row>
    <row r="3" spans="1:15" ht="13.5" customHeight="1">
      <c r="A3" s="64" t="s">
        <v>195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36" customHeight="1">
      <c r="A4" s="65" t="s">
        <v>196</v>
      </c>
      <c r="B4" s="66" t="s">
        <v>38</v>
      </c>
      <c r="C4" s="66" t="s">
        <v>68</v>
      </c>
      <c r="D4" s="66" t="s">
        <v>77</v>
      </c>
      <c r="E4" s="66" t="s">
        <v>86</v>
      </c>
      <c r="F4" s="66" t="s">
        <v>91</v>
      </c>
      <c r="G4" s="66" t="s">
        <v>100</v>
      </c>
      <c r="H4" s="66" t="s">
        <v>197</v>
      </c>
      <c r="I4" s="66" t="s">
        <v>118</v>
      </c>
      <c r="J4" s="66" t="s">
        <v>126</v>
      </c>
      <c r="K4" s="66" t="s">
        <v>135</v>
      </c>
      <c r="L4" s="66" t="s">
        <v>144</v>
      </c>
      <c r="M4" s="66" t="s">
        <v>153</v>
      </c>
      <c r="N4" s="66" t="s">
        <v>162</v>
      </c>
      <c r="O4" s="67" t="s">
        <v>171</v>
      </c>
    </row>
    <row r="5" spans="1:15" ht="22.5" customHeight="1">
      <c r="A5" s="68" t="s">
        <v>198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2.75">
      <c r="A6" s="69" t="s">
        <v>199</v>
      </c>
      <c r="B6" s="70">
        <v>200</v>
      </c>
      <c r="C6" s="71">
        <v>106</v>
      </c>
      <c r="D6" s="72">
        <v>160</v>
      </c>
      <c r="E6" s="71">
        <v>165</v>
      </c>
      <c r="F6" s="71">
        <v>70</v>
      </c>
      <c r="G6" s="73">
        <v>19</v>
      </c>
      <c r="H6" s="73">
        <v>28</v>
      </c>
      <c r="I6" s="73">
        <v>70</v>
      </c>
      <c r="J6" s="73">
        <v>40</v>
      </c>
      <c r="K6" s="73">
        <v>16</v>
      </c>
      <c r="L6" s="73">
        <v>151</v>
      </c>
      <c r="M6" s="73">
        <v>61</v>
      </c>
      <c r="N6" s="73">
        <v>15</v>
      </c>
      <c r="O6" s="74">
        <v>130</v>
      </c>
    </row>
    <row r="7" spans="1:15" ht="39" customHeight="1">
      <c r="A7" s="75" t="s">
        <v>200</v>
      </c>
      <c r="B7" s="76">
        <v>54945</v>
      </c>
      <c r="C7" s="76">
        <v>45750.94</v>
      </c>
      <c r="D7" s="76">
        <v>56817.5</v>
      </c>
      <c r="E7" s="76">
        <v>51503.63</v>
      </c>
      <c r="F7" s="76">
        <v>58101.43</v>
      </c>
      <c r="G7" s="76">
        <v>76226.32</v>
      </c>
      <c r="H7" s="76">
        <v>69357.14</v>
      </c>
      <c r="I7" s="76">
        <v>57562.86</v>
      </c>
      <c r="J7" s="76">
        <v>46197.5</v>
      </c>
      <c r="K7" s="76">
        <v>76987.5</v>
      </c>
      <c r="L7" s="76">
        <v>41932.45</v>
      </c>
      <c r="M7" s="76">
        <v>53688.53</v>
      </c>
      <c r="N7" s="76">
        <v>96000</v>
      </c>
      <c r="O7" s="77">
        <v>61935.38</v>
      </c>
    </row>
    <row r="8" spans="1:15" ht="21.75" customHeight="1">
      <c r="A8" s="78" t="s">
        <v>201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27" customHeight="1">
      <c r="A9" s="79" t="s">
        <v>202</v>
      </c>
      <c r="B9" s="80">
        <v>29552</v>
      </c>
      <c r="C9" s="81">
        <v>14936</v>
      </c>
      <c r="D9" s="76">
        <v>26514</v>
      </c>
      <c r="E9" s="81">
        <v>25750</v>
      </c>
      <c r="F9" s="81">
        <v>11147</v>
      </c>
      <c r="G9" s="82">
        <v>2787</v>
      </c>
      <c r="H9" s="82">
        <v>5199</v>
      </c>
      <c r="I9" s="82">
        <v>11393</v>
      </c>
      <c r="J9" s="82">
        <v>4907</v>
      </c>
      <c r="K9" s="82">
        <v>2603</v>
      </c>
      <c r="L9" s="82">
        <v>31274</v>
      </c>
      <c r="M9" s="82">
        <v>10733</v>
      </c>
      <c r="N9" s="82">
        <v>2931</v>
      </c>
      <c r="O9" s="83">
        <v>19630</v>
      </c>
    </row>
    <row r="10" spans="1:15" ht="12.75">
      <c r="A10" s="75" t="s">
        <v>200</v>
      </c>
      <c r="B10" s="84">
        <v>241.56</v>
      </c>
      <c r="C10" s="76">
        <v>273.76</v>
      </c>
      <c r="D10" s="76">
        <v>237.54</v>
      </c>
      <c r="E10" s="76">
        <v>219.92</v>
      </c>
      <c r="F10" s="76">
        <v>263.77</v>
      </c>
      <c r="G10" s="85">
        <v>549.16</v>
      </c>
      <c r="H10" s="85">
        <v>534.31</v>
      </c>
      <c r="I10" s="85">
        <v>290.18</v>
      </c>
      <c r="J10" s="85">
        <v>370.49</v>
      </c>
      <c r="K10" s="85">
        <v>540.61</v>
      </c>
      <c r="L10" s="85">
        <v>218.32</v>
      </c>
      <c r="M10" s="85">
        <v>240.72</v>
      </c>
      <c r="N10" s="85">
        <v>681.03</v>
      </c>
      <c r="O10" s="86">
        <v>327.91</v>
      </c>
    </row>
    <row r="11" spans="1:15" ht="40.5" customHeight="1">
      <c r="A11" s="75" t="s">
        <v>203</v>
      </c>
      <c r="B11" s="87">
        <v>18127600</v>
      </c>
      <c r="C11" s="87">
        <v>8938500</v>
      </c>
      <c r="D11" s="87">
        <v>15388900</v>
      </c>
      <c r="E11" s="87">
        <v>14161000</v>
      </c>
      <c r="F11" s="87">
        <v>7007300</v>
      </c>
      <c r="G11" s="88">
        <v>2978800</v>
      </c>
      <c r="H11" s="88">
        <v>4719900</v>
      </c>
      <c r="I11" s="88">
        <v>7335400</v>
      </c>
      <c r="J11" s="88">
        <v>3665900</v>
      </c>
      <c r="K11" s="88">
        <v>2639000</v>
      </c>
      <c r="L11" s="88">
        <v>13159700</v>
      </c>
      <c r="M11" s="88">
        <v>5858700</v>
      </c>
      <c r="N11" s="88">
        <v>3436100</v>
      </c>
      <c r="O11" s="89">
        <v>14488400</v>
      </c>
    </row>
    <row r="12" spans="1:15" ht="79.5" customHeight="1">
      <c r="A12" s="75" t="s">
        <v>204</v>
      </c>
      <c r="B12" s="87">
        <v>1767800</v>
      </c>
      <c r="C12" s="87">
        <v>869300</v>
      </c>
      <c r="D12" s="87">
        <v>1640700</v>
      </c>
      <c r="E12" s="87">
        <v>1450500</v>
      </c>
      <c r="F12" s="87">
        <v>612200</v>
      </c>
      <c r="G12" s="88">
        <v>136500</v>
      </c>
      <c r="H12" s="88">
        <v>244800</v>
      </c>
      <c r="I12" s="88">
        <v>549000</v>
      </c>
      <c r="J12" s="88">
        <v>219000</v>
      </c>
      <c r="K12" s="88">
        <v>116300</v>
      </c>
      <c r="L12" s="88">
        <v>1330800</v>
      </c>
      <c r="M12" s="88">
        <v>479600</v>
      </c>
      <c r="N12" s="88">
        <v>142000</v>
      </c>
      <c r="O12" s="89">
        <v>1191400</v>
      </c>
    </row>
    <row r="13" spans="1:15" ht="37.5" customHeight="1">
      <c r="A13" s="90" t="s">
        <v>205</v>
      </c>
      <c r="B13" s="87">
        <v>62900</v>
      </c>
      <c r="C13" s="87">
        <v>41800</v>
      </c>
      <c r="D13" s="87">
        <v>44400</v>
      </c>
      <c r="E13" s="87">
        <v>31200</v>
      </c>
      <c r="F13" s="87">
        <v>15200</v>
      </c>
      <c r="G13" s="88">
        <v>2600</v>
      </c>
      <c r="H13" s="88">
        <v>9500</v>
      </c>
      <c r="I13" s="88">
        <v>25500</v>
      </c>
      <c r="J13" s="88">
        <v>8300</v>
      </c>
      <c r="K13" s="88">
        <v>31900</v>
      </c>
      <c r="L13" s="88">
        <v>21500</v>
      </c>
      <c r="M13" s="88">
        <v>214500</v>
      </c>
      <c r="N13" s="88">
        <v>31400</v>
      </c>
      <c r="O13" s="89">
        <v>2737100</v>
      </c>
    </row>
    <row r="14" spans="1:15" ht="54.75" customHeight="1">
      <c r="A14" s="91" t="s">
        <v>206</v>
      </c>
      <c r="B14" s="92">
        <f>B11-B12+B13</f>
        <v>16422700</v>
      </c>
      <c r="C14" s="92">
        <f aca="true" t="shared" si="0" ref="C14:O14">C11-C12+C13</f>
        <v>8111000</v>
      </c>
      <c r="D14" s="92">
        <f t="shared" si="0"/>
        <v>13792600</v>
      </c>
      <c r="E14" s="92">
        <f t="shared" si="0"/>
        <v>12741700</v>
      </c>
      <c r="F14" s="92">
        <f t="shared" si="0"/>
        <v>6410300</v>
      </c>
      <c r="G14" s="92">
        <f t="shared" si="0"/>
        <v>2844900</v>
      </c>
      <c r="H14" s="92">
        <f t="shared" si="0"/>
        <v>4484600</v>
      </c>
      <c r="I14" s="92">
        <f t="shared" si="0"/>
        <v>6811900</v>
      </c>
      <c r="J14" s="92">
        <f t="shared" si="0"/>
        <v>3455200</v>
      </c>
      <c r="K14" s="92">
        <f t="shared" si="0"/>
        <v>2554600</v>
      </c>
      <c r="L14" s="92">
        <f t="shared" si="0"/>
        <v>11850400</v>
      </c>
      <c r="M14" s="92">
        <f t="shared" si="0"/>
        <v>5593600</v>
      </c>
      <c r="N14" s="92">
        <f t="shared" si="0"/>
        <v>3325500</v>
      </c>
      <c r="O14" s="93">
        <f t="shared" si="0"/>
        <v>16034100</v>
      </c>
    </row>
    <row r="15" spans="1:15" ht="12.75">
      <c r="A15" s="64" t="s">
        <v>207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ht="12.75">
      <c r="A16" s="65" t="s">
        <v>196</v>
      </c>
      <c r="B16" s="66" t="s">
        <v>38</v>
      </c>
      <c r="C16" s="66" t="s">
        <v>68</v>
      </c>
      <c r="D16" s="66" t="s">
        <v>77</v>
      </c>
      <c r="E16" s="66" t="s">
        <v>86</v>
      </c>
      <c r="F16" s="66" t="s">
        <v>91</v>
      </c>
      <c r="G16" s="66" t="s">
        <v>100</v>
      </c>
      <c r="H16" s="66" t="s">
        <v>197</v>
      </c>
      <c r="I16" s="66" t="s">
        <v>118</v>
      </c>
      <c r="J16" s="66" t="s">
        <v>126</v>
      </c>
      <c r="K16" s="66" t="s">
        <v>135</v>
      </c>
      <c r="L16" s="66" t="s">
        <v>144</v>
      </c>
      <c r="M16" s="66" t="s">
        <v>153</v>
      </c>
      <c r="N16" s="66" t="s">
        <v>162</v>
      </c>
      <c r="O16" s="67" t="s">
        <v>171</v>
      </c>
    </row>
    <row r="17" spans="1:15" ht="12.75" customHeight="1">
      <c r="A17" s="68" t="s">
        <v>198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2.75">
      <c r="A18" s="69" t="s">
        <v>199</v>
      </c>
      <c r="B18" s="70">
        <v>213</v>
      </c>
      <c r="C18" s="71">
        <v>124</v>
      </c>
      <c r="D18" s="72">
        <v>173</v>
      </c>
      <c r="E18" s="71">
        <v>175</v>
      </c>
      <c r="F18" s="71">
        <v>79</v>
      </c>
      <c r="G18" s="73">
        <v>15</v>
      </c>
      <c r="H18" s="73">
        <v>28</v>
      </c>
      <c r="I18" s="73">
        <v>82</v>
      </c>
      <c r="J18" s="73">
        <v>37</v>
      </c>
      <c r="K18" s="73">
        <v>18</v>
      </c>
      <c r="L18" s="73">
        <v>153</v>
      </c>
      <c r="M18" s="73">
        <v>61</v>
      </c>
      <c r="N18" s="73">
        <v>22</v>
      </c>
      <c r="O18" s="74">
        <v>120</v>
      </c>
    </row>
    <row r="19" spans="1:15" ht="12.75">
      <c r="A19" s="75" t="s">
        <v>200</v>
      </c>
      <c r="B19" s="76">
        <v>41453.05</v>
      </c>
      <c r="C19" s="76">
        <v>34551.61</v>
      </c>
      <c r="D19" s="76">
        <v>42674.57</v>
      </c>
      <c r="E19" s="76">
        <v>38273.14</v>
      </c>
      <c r="F19" s="76">
        <v>44359.49</v>
      </c>
      <c r="G19" s="76">
        <v>115566.67</v>
      </c>
      <c r="H19" s="76">
        <v>96910.71</v>
      </c>
      <c r="I19" s="76">
        <v>43209.76</v>
      </c>
      <c r="J19" s="76">
        <v>57908.11</v>
      </c>
      <c r="K19" s="76">
        <v>76488.89</v>
      </c>
      <c r="L19" s="76">
        <v>38354.25</v>
      </c>
      <c r="M19" s="76">
        <v>48236.06</v>
      </c>
      <c r="N19" s="76">
        <v>68354.54</v>
      </c>
      <c r="O19" s="77">
        <v>34594.16</v>
      </c>
    </row>
    <row r="20" spans="1:15" ht="12.75" customHeight="1">
      <c r="A20" s="78" t="s">
        <v>201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1:15" ht="12.75">
      <c r="A21" s="79" t="s">
        <v>202</v>
      </c>
      <c r="B21" s="80">
        <v>32925</v>
      </c>
      <c r="C21" s="81">
        <v>18104</v>
      </c>
      <c r="D21" s="76">
        <v>30520</v>
      </c>
      <c r="E21" s="81">
        <v>25750</v>
      </c>
      <c r="F21" s="81">
        <v>13104</v>
      </c>
      <c r="G21" s="82">
        <v>2430</v>
      </c>
      <c r="H21" s="82">
        <v>5530</v>
      </c>
      <c r="I21" s="82">
        <v>13215</v>
      </c>
      <c r="J21" s="82">
        <v>5200</v>
      </c>
      <c r="K21" s="82">
        <v>3222</v>
      </c>
      <c r="L21" s="82">
        <v>31274</v>
      </c>
      <c r="M21" s="82">
        <v>10734</v>
      </c>
      <c r="N21" s="82">
        <v>3300</v>
      </c>
      <c r="O21" s="83">
        <v>18000</v>
      </c>
    </row>
    <row r="22" spans="1:15" ht="12.75">
      <c r="A22" s="75" t="s">
        <v>200</v>
      </c>
      <c r="B22" s="84">
        <v>187.11</v>
      </c>
      <c r="C22" s="76">
        <v>192.84</v>
      </c>
      <c r="D22" s="76">
        <v>182.32</v>
      </c>
      <c r="E22" s="76">
        <v>185.07</v>
      </c>
      <c r="F22" s="76">
        <v>193.41</v>
      </c>
      <c r="G22" s="85">
        <v>323.87</v>
      </c>
      <c r="H22" s="85">
        <v>286.28</v>
      </c>
      <c r="I22" s="85">
        <v>204.38</v>
      </c>
      <c r="J22" s="85">
        <v>240.94</v>
      </c>
      <c r="K22" s="85">
        <v>315.24</v>
      </c>
      <c r="L22" s="85">
        <v>184.17</v>
      </c>
      <c r="M22" s="85">
        <v>200.36</v>
      </c>
      <c r="N22" s="85">
        <v>388.03</v>
      </c>
      <c r="O22" s="86">
        <v>276.8</v>
      </c>
    </row>
    <row r="23" spans="1:15" ht="37.5" customHeight="1">
      <c r="A23" s="75" t="s">
        <v>203</v>
      </c>
      <c r="B23" s="87">
        <v>14990200</v>
      </c>
      <c r="C23" s="87">
        <v>7775500</v>
      </c>
      <c r="D23" s="87">
        <v>12947000</v>
      </c>
      <c r="E23" s="87">
        <v>11463300</v>
      </c>
      <c r="F23" s="87">
        <v>6038900</v>
      </c>
      <c r="G23" s="88">
        <v>2520500</v>
      </c>
      <c r="H23" s="88">
        <v>4296600</v>
      </c>
      <c r="I23" s="88">
        <v>6244100</v>
      </c>
      <c r="J23" s="88">
        <v>3395500</v>
      </c>
      <c r="K23" s="88">
        <v>2392500</v>
      </c>
      <c r="L23" s="88">
        <v>11627900</v>
      </c>
      <c r="M23" s="88">
        <v>5093100</v>
      </c>
      <c r="N23" s="88">
        <v>2784300</v>
      </c>
      <c r="O23" s="89">
        <v>9133700</v>
      </c>
    </row>
    <row r="24" spans="1:15" ht="12.75">
      <c r="A24" s="75" t="s">
        <v>204</v>
      </c>
      <c r="B24" s="87">
        <v>1925400</v>
      </c>
      <c r="C24" s="87">
        <v>998100</v>
      </c>
      <c r="D24" s="87">
        <v>1800400</v>
      </c>
      <c r="E24" s="87">
        <v>1497600</v>
      </c>
      <c r="F24" s="87">
        <v>759700</v>
      </c>
      <c r="G24" s="88">
        <v>105800</v>
      </c>
      <c r="H24" s="88">
        <v>259600</v>
      </c>
      <c r="I24" s="88">
        <v>579600</v>
      </c>
      <c r="J24" s="88">
        <v>233900</v>
      </c>
      <c r="K24" s="88">
        <v>137100</v>
      </c>
      <c r="L24" s="88">
        <v>1316400</v>
      </c>
      <c r="M24" s="88">
        <v>485600</v>
      </c>
      <c r="N24" s="88">
        <v>138600</v>
      </c>
      <c r="O24" s="89">
        <v>1010100</v>
      </c>
    </row>
    <row r="25" spans="1:15" ht="12.75">
      <c r="A25" s="90" t="s">
        <v>205</v>
      </c>
      <c r="B25" s="87">
        <v>50100</v>
      </c>
      <c r="C25" s="87">
        <v>30300</v>
      </c>
      <c r="D25" s="87">
        <v>43700</v>
      </c>
      <c r="E25" s="87">
        <v>29700</v>
      </c>
      <c r="F25" s="87">
        <v>14300</v>
      </c>
      <c r="G25" s="88">
        <v>2200</v>
      </c>
      <c r="H25" s="88">
        <v>8700</v>
      </c>
      <c r="I25" s="88">
        <v>15500</v>
      </c>
      <c r="J25" s="88">
        <v>8300</v>
      </c>
      <c r="K25" s="88">
        <v>28600</v>
      </c>
      <c r="L25" s="88">
        <v>16200</v>
      </c>
      <c r="M25" s="88">
        <v>212500</v>
      </c>
      <c r="N25" s="88">
        <v>27400</v>
      </c>
      <c r="O25" s="89">
        <v>2733000</v>
      </c>
    </row>
    <row r="26" spans="1:15" ht="12.75">
      <c r="A26" s="91" t="s">
        <v>206</v>
      </c>
      <c r="B26" s="92">
        <f>B23-B24+B25</f>
        <v>13114900</v>
      </c>
      <c r="C26" s="92">
        <f aca="true" t="shared" si="1" ref="C26:O26">C23-C24+C25</f>
        <v>6807700</v>
      </c>
      <c r="D26" s="92">
        <f t="shared" si="1"/>
        <v>11190300</v>
      </c>
      <c r="E26" s="92">
        <f t="shared" si="1"/>
        <v>9995400</v>
      </c>
      <c r="F26" s="92">
        <f t="shared" si="1"/>
        <v>5293500</v>
      </c>
      <c r="G26" s="92">
        <f t="shared" si="1"/>
        <v>2416900</v>
      </c>
      <c r="H26" s="92">
        <f t="shared" si="1"/>
        <v>4045700</v>
      </c>
      <c r="I26" s="92">
        <f t="shared" si="1"/>
        <v>5680000</v>
      </c>
      <c r="J26" s="92">
        <f t="shared" si="1"/>
        <v>3169900</v>
      </c>
      <c r="K26" s="92">
        <f t="shared" si="1"/>
        <v>2284000</v>
      </c>
      <c r="L26" s="92">
        <f t="shared" si="1"/>
        <v>10327700</v>
      </c>
      <c r="M26" s="92">
        <f t="shared" si="1"/>
        <v>4820000</v>
      </c>
      <c r="N26" s="92">
        <f t="shared" si="1"/>
        <v>2673100</v>
      </c>
      <c r="O26" s="93">
        <f t="shared" si="1"/>
        <v>10856600</v>
      </c>
    </row>
    <row r="27" spans="1:15" ht="12.75">
      <c r="A27" s="64" t="s">
        <v>208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12.75">
      <c r="A28" s="65" t="s">
        <v>196</v>
      </c>
      <c r="B28" s="66" t="s">
        <v>38</v>
      </c>
      <c r="C28" s="66" t="s">
        <v>68</v>
      </c>
      <c r="D28" s="66" t="s">
        <v>77</v>
      </c>
      <c r="E28" s="66" t="s">
        <v>86</v>
      </c>
      <c r="F28" s="66" t="s">
        <v>91</v>
      </c>
      <c r="G28" s="66" t="s">
        <v>100</v>
      </c>
      <c r="H28" s="66" t="s">
        <v>197</v>
      </c>
      <c r="I28" s="66" t="s">
        <v>118</v>
      </c>
      <c r="J28" s="66" t="s">
        <v>126</v>
      </c>
      <c r="K28" s="66" t="s">
        <v>135</v>
      </c>
      <c r="L28" s="66" t="s">
        <v>144</v>
      </c>
      <c r="M28" s="66" t="s">
        <v>153</v>
      </c>
      <c r="N28" s="66" t="s">
        <v>162</v>
      </c>
      <c r="O28" s="67" t="s">
        <v>171</v>
      </c>
    </row>
    <row r="29" spans="1:15" ht="12.75" customHeight="1">
      <c r="A29" s="68" t="s">
        <v>198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ht="12.75">
      <c r="A30" s="69" t="s">
        <v>199</v>
      </c>
      <c r="B30" s="70">
        <v>213</v>
      </c>
      <c r="C30" s="71">
        <v>124</v>
      </c>
      <c r="D30" s="72">
        <v>173</v>
      </c>
      <c r="E30" s="71">
        <v>175</v>
      </c>
      <c r="F30" s="71">
        <v>79</v>
      </c>
      <c r="G30" s="73">
        <v>15</v>
      </c>
      <c r="H30" s="73">
        <v>28</v>
      </c>
      <c r="I30" s="73">
        <v>82</v>
      </c>
      <c r="J30" s="73">
        <v>37</v>
      </c>
      <c r="K30" s="73">
        <v>18</v>
      </c>
      <c r="L30" s="73">
        <v>153</v>
      </c>
      <c r="M30" s="73">
        <v>61</v>
      </c>
      <c r="N30" s="73">
        <v>22</v>
      </c>
      <c r="O30" s="74">
        <v>120</v>
      </c>
    </row>
    <row r="31" spans="1:15" ht="12.75">
      <c r="A31" s="75" t="s">
        <v>200</v>
      </c>
      <c r="B31" s="76">
        <v>42804.11</v>
      </c>
      <c r="C31" s="76">
        <v>35689.53</v>
      </c>
      <c r="D31" s="76">
        <v>44065.31</v>
      </c>
      <c r="E31" s="76">
        <v>39521.13</v>
      </c>
      <c r="F31" s="76">
        <v>45754.42</v>
      </c>
      <c r="G31" s="76">
        <v>119280.01</v>
      </c>
      <c r="H31" s="76">
        <v>99307.14</v>
      </c>
      <c r="I31" s="76">
        <v>44614.63</v>
      </c>
      <c r="J31" s="76">
        <v>59745.95</v>
      </c>
      <c r="K31" s="76">
        <v>80361.11</v>
      </c>
      <c r="L31" s="76">
        <v>39601.97</v>
      </c>
      <c r="M31" s="76">
        <v>49737.7</v>
      </c>
      <c r="N31" s="76">
        <v>68527.27</v>
      </c>
      <c r="O31" s="77">
        <v>35828.34</v>
      </c>
    </row>
    <row r="32" spans="1:15" ht="12.75" customHeight="1">
      <c r="A32" s="78" t="s">
        <v>201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15" ht="12.75">
      <c r="A33" s="79" t="s">
        <v>202</v>
      </c>
      <c r="B33" s="80">
        <v>32925</v>
      </c>
      <c r="C33" s="81">
        <v>18104</v>
      </c>
      <c r="D33" s="76">
        <v>30520</v>
      </c>
      <c r="E33" s="81">
        <v>25750</v>
      </c>
      <c r="F33" s="81">
        <v>13104</v>
      </c>
      <c r="G33" s="82">
        <v>2430</v>
      </c>
      <c r="H33" s="82">
        <v>5530</v>
      </c>
      <c r="I33" s="82">
        <v>13215</v>
      </c>
      <c r="J33" s="82">
        <v>5200</v>
      </c>
      <c r="K33" s="82">
        <v>3222</v>
      </c>
      <c r="L33" s="82">
        <v>31274</v>
      </c>
      <c r="M33" s="82">
        <v>10734</v>
      </c>
      <c r="N33" s="82">
        <v>3300</v>
      </c>
      <c r="O33" s="83">
        <v>18000</v>
      </c>
    </row>
    <row r="34" spans="1:15" ht="12.75">
      <c r="A34" s="75" t="s">
        <v>200</v>
      </c>
      <c r="B34" s="84">
        <v>188.49</v>
      </c>
      <c r="C34" s="76">
        <v>194.44</v>
      </c>
      <c r="D34" s="76">
        <v>183.53</v>
      </c>
      <c r="E34" s="76">
        <v>186.34</v>
      </c>
      <c r="F34" s="76">
        <v>195.07</v>
      </c>
      <c r="G34" s="85">
        <v>328.6</v>
      </c>
      <c r="H34" s="85">
        <v>288.81</v>
      </c>
      <c r="I34" s="85">
        <v>206.29</v>
      </c>
      <c r="J34" s="85">
        <v>243.83</v>
      </c>
      <c r="K34" s="85">
        <v>313.22</v>
      </c>
      <c r="L34" s="85">
        <v>185.6</v>
      </c>
      <c r="M34" s="85">
        <v>202.14</v>
      </c>
      <c r="N34" s="85">
        <v>412.46</v>
      </c>
      <c r="O34" s="86">
        <v>281.15</v>
      </c>
    </row>
    <row r="35" spans="1:15" ht="38.25" customHeight="1">
      <c r="A35" s="75" t="s">
        <v>203</v>
      </c>
      <c r="B35" s="87">
        <v>15323400</v>
      </c>
      <c r="C35" s="87">
        <v>7945700</v>
      </c>
      <c r="D35" s="87">
        <v>13224600</v>
      </c>
      <c r="E35" s="87">
        <v>11714600</v>
      </c>
      <c r="F35" s="87">
        <v>6170800</v>
      </c>
      <c r="G35" s="88">
        <v>2587700</v>
      </c>
      <c r="H35" s="88">
        <v>4377700</v>
      </c>
      <c r="I35" s="88">
        <v>6384500</v>
      </c>
      <c r="J35" s="88">
        <v>3478500</v>
      </c>
      <c r="K35" s="88">
        <v>2455700</v>
      </c>
      <c r="L35" s="88">
        <v>11863400</v>
      </c>
      <c r="M35" s="88">
        <v>5203800</v>
      </c>
      <c r="N35" s="88">
        <v>2868700</v>
      </c>
      <c r="O35" s="89">
        <v>9360100</v>
      </c>
    </row>
    <row r="36" spans="1:15" ht="12.75">
      <c r="A36" s="75" t="s">
        <v>204</v>
      </c>
      <c r="B36" s="87">
        <v>1925400</v>
      </c>
      <c r="C36" s="87">
        <v>998100</v>
      </c>
      <c r="D36" s="87">
        <v>1800400</v>
      </c>
      <c r="E36" s="87">
        <v>1497600</v>
      </c>
      <c r="F36" s="87">
        <v>759700</v>
      </c>
      <c r="G36" s="88">
        <v>105800</v>
      </c>
      <c r="H36" s="88">
        <v>259600</v>
      </c>
      <c r="I36" s="88">
        <v>579600</v>
      </c>
      <c r="J36" s="88">
        <v>233900</v>
      </c>
      <c r="K36" s="88">
        <v>137100</v>
      </c>
      <c r="L36" s="88">
        <v>1316400</v>
      </c>
      <c r="M36" s="88">
        <v>485600</v>
      </c>
      <c r="N36" s="88">
        <v>138600</v>
      </c>
      <c r="O36" s="89">
        <v>1010100</v>
      </c>
    </row>
    <row r="37" spans="1:15" ht="12.75">
      <c r="A37" s="90" t="s">
        <v>205</v>
      </c>
      <c r="B37" s="87">
        <v>50100</v>
      </c>
      <c r="C37" s="87">
        <v>30300</v>
      </c>
      <c r="D37" s="87">
        <v>43700</v>
      </c>
      <c r="E37" s="87">
        <v>29700</v>
      </c>
      <c r="F37" s="87">
        <v>14300</v>
      </c>
      <c r="G37" s="88">
        <v>2200</v>
      </c>
      <c r="H37" s="88">
        <v>8700</v>
      </c>
      <c r="I37" s="88">
        <v>15500</v>
      </c>
      <c r="J37" s="88">
        <v>8300</v>
      </c>
      <c r="K37" s="88">
        <v>28600</v>
      </c>
      <c r="L37" s="88">
        <v>16200</v>
      </c>
      <c r="M37" s="88">
        <v>212500</v>
      </c>
      <c r="N37" s="88">
        <v>27400</v>
      </c>
      <c r="O37" s="89">
        <v>2733000</v>
      </c>
    </row>
    <row r="38" spans="1:15" ht="12.75">
      <c r="A38" s="91" t="s">
        <v>206</v>
      </c>
      <c r="B38" s="92">
        <f>B35-B36+B37</f>
        <v>13448100</v>
      </c>
      <c r="C38" s="92">
        <f aca="true" t="shared" si="2" ref="C38:O38">C35-C36+C37</f>
        <v>6977900</v>
      </c>
      <c r="D38" s="92">
        <f t="shared" si="2"/>
        <v>11467900</v>
      </c>
      <c r="E38" s="92">
        <f t="shared" si="2"/>
        <v>10246700</v>
      </c>
      <c r="F38" s="92">
        <f t="shared" si="2"/>
        <v>5425400</v>
      </c>
      <c r="G38" s="92">
        <f t="shared" si="2"/>
        <v>2484100</v>
      </c>
      <c r="H38" s="92">
        <f t="shared" si="2"/>
        <v>4126800</v>
      </c>
      <c r="I38" s="92">
        <f t="shared" si="2"/>
        <v>5820400</v>
      </c>
      <c r="J38" s="92">
        <f t="shared" si="2"/>
        <v>3252900</v>
      </c>
      <c r="K38" s="92">
        <f t="shared" si="2"/>
        <v>2347200</v>
      </c>
      <c r="L38" s="92">
        <f t="shared" si="2"/>
        <v>10563200</v>
      </c>
      <c r="M38" s="92">
        <f t="shared" si="2"/>
        <v>4930700</v>
      </c>
      <c r="N38" s="92">
        <f t="shared" si="2"/>
        <v>2757500</v>
      </c>
      <c r="O38" s="93">
        <f t="shared" si="2"/>
        <v>11083000</v>
      </c>
    </row>
  </sheetData>
  <sheetProtection selectLockedCells="1" selectUnlockedCells="1"/>
  <mergeCells count="9">
    <mergeCell ref="A3:O3"/>
    <mergeCell ref="A5:O5"/>
    <mergeCell ref="A8:O8"/>
    <mergeCell ref="A15:O15"/>
    <mergeCell ref="A17:O17"/>
    <mergeCell ref="A20:O20"/>
    <mergeCell ref="A27:O27"/>
    <mergeCell ref="A29:O29"/>
    <mergeCell ref="A32:O32"/>
  </mergeCells>
  <printOptions/>
  <pageMargins left="0.7083333333333334" right="0.7083333333333334" top="0.7479166666666667" bottom="0.3541666666666667" header="0.5118055555555555" footer="0.5118055555555555"/>
  <pageSetup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</dc:creator>
  <cp:keywords/>
  <dc:description/>
  <cp:lastModifiedBy/>
  <cp:lastPrinted>2017-08-09T07:09:31Z</cp:lastPrinted>
  <dcterms:created xsi:type="dcterms:W3CDTF">2007-02-15T07:32:34Z</dcterms:created>
  <dcterms:modified xsi:type="dcterms:W3CDTF">2018-02-21T10:47:05Z</dcterms:modified>
  <cp:category/>
  <cp:version/>
  <cp:contentType/>
  <cp:contentStatus/>
  <cp:revision>3</cp:revision>
</cp:coreProperties>
</file>